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DieseArbeitsmappe"/>
  <mc:AlternateContent xmlns:mc="http://schemas.openxmlformats.org/markup-compatibility/2006">
    <mc:Choice Requires="x15">
      <x15ac:absPath xmlns:x15ac="http://schemas.microsoft.com/office/spreadsheetml/2010/11/ac" url="C:\Users\Tamar.Khurtsilava\OneDrive - Deutsche Gesellschaft für Internationale Zusammenarbeit (GIZ) GmbH\Dokumente\Tender\2022\83410592-EcoGeorgia Oberschwelle\Tender Docs Final\"/>
    </mc:Choice>
  </mc:AlternateContent>
  <bookViews>
    <workbookView xWindow="30780" yWindow="1140" windowWidth="18795" windowHeight="12525" activeTab="1"/>
  </bookViews>
  <sheets>
    <sheet name="Price schedule" sheetId="1" r:id="rId1"/>
    <sheet name="List of key experts" sheetId="3" r:id="rId2"/>
    <sheet name="Listen" sheetId="2" state="hidden" r:id="rId3"/>
  </sheets>
  <definedNames>
    <definedName name="Ersatzspalten">'Price schedule'!$M$3:$P$3</definedName>
    <definedName name="Erstattungsart">Listen!$B$4:$B$7</definedName>
    <definedName name="lSFK">'List of key experts'!$B$11:$B$34</definedName>
    <definedName name="_xlnm.Print_Area" localSheetId="0">'Price schedule'!$A$1:$P$50</definedName>
    <definedName name="_xlnm.Print_Titles" localSheetId="0">'Price schedule'!$1:$4</definedName>
    <definedName name="rZeilen">'Price schedule'!#REF!</definedName>
    <definedName name="VENr">'Price schedule'!$K$3</definedName>
    <definedName name="VEspalten">'Price schedule'!$I$3:$L$3</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1" l="1"/>
  <c r="B7" i="1"/>
  <c r="L30" i="1"/>
  <c r="L13" i="1"/>
  <c r="F49" i="1"/>
  <c r="F50" i="1"/>
  <c r="F48" i="1"/>
  <c r="F44" i="1"/>
  <c r="F14" i="1"/>
  <c r="F15" i="1"/>
  <c r="F16" i="1"/>
  <c r="F17" i="1"/>
  <c r="F13" i="1"/>
  <c r="F19" i="1" s="1"/>
  <c r="F3" i="1" l="1"/>
  <c r="G3" i="1"/>
  <c r="B13" i="1"/>
  <c r="B14" i="1"/>
  <c r="B15" i="1"/>
  <c r="B16" i="1"/>
  <c r="B17" i="1"/>
  <c r="I13" i="1"/>
  <c r="K13" i="1" s="1"/>
  <c r="I14" i="1"/>
  <c r="K14" i="1" s="1"/>
  <c r="L14" i="1" s="1"/>
  <c r="I15" i="1"/>
  <c r="K15" i="1" s="1"/>
  <c r="L15" i="1" s="1"/>
  <c r="I16" i="1"/>
  <c r="K16" i="1" s="1"/>
  <c r="L16" i="1" s="1"/>
  <c r="I17" i="1"/>
  <c r="K17" i="1" s="1"/>
  <c r="L17" i="1" s="1"/>
  <c r="I40" i="1"/>
  <c r="K40" i="1" s="1"/>
  <c r="L40" i="1" s="1"/>
  <c r="I41" i="1"/>
  <c r="K41" i="1" s="1"/>
  <c r="L41" i="1" s="1"/>
  <c r="I42" i="1"/>
  <c r="K42" i="1" s="1"/>
  <c r="L42" i="1" s="1"/>
  <c r="I30" i="1"/>
  <c r="K30" i="1" s="1"/>
  <c r="I31" i="1"/>
  <c r="K31" i="1" s="1"/>
  <c r="L31" i="1" s="1"/>
  <c r="I32" i="1"/>
  <c r="K32" i="1" s="1"/>
  <c r="L32" i="1" s="1"/>
  <c r="I33" i="1"/>
  <c r="K33" i="1" s="1"/>
  <c r="L33" i="1" s="1"/>
  <c r="F40" i="1"/>
  <c r="F41" i="1"/>
  <c r="F42" i="1"/>
  <c r="F30" i="1"/>
  <c r="F31" i="1"/>
  <c r="F32" i="1"/>
  <c r="F33" i="1"/>
  <c r="F8" i="3"/>
  <c r="C6" i="3"/>
  <c r="C8" i="3"/>
  <c r="F6" i="3"/>
  <c r="F35" i="1" l="1"/>
  <c r="G8" i="3"/>
  <c r="L44" i="1"/>
  <c r="L19" i="1"/>
  <c r="L35" i="1"/>
  <c r="L48" i="1" s="1"/>
  <c r="L49" i="1" s="1"/>
  <c r="L50" i="1" l="1"/>
</calcChain>
</file>

<file path=xl/comments1.xml><?xml version="1.0" encoding="utf-8"?>
<comments xmlns="http://schemas.openxmlformats.org/spreadsheetml/2006/main">
  <authors>
    <author>Martin Strecker</author>
  </authors>
  <commentList>
    <comment ref="A12" authorId="0" shapeId="0">
      <text>
        <r>
          <rPr>
            <b/>
            <sz val="9"/>
            <color indexed="81"/>
            <rFont val="Segoe UI"/>
            <family val="2"/>
          </rPr>
          <t>You can select from the list of key experts or manually enter an item (e.g. Expert X).
The name will be filled in automatically.</t>
        </r>
      </text>
    </comment>
    <comment ref="B12" authorId="0" shapeId="0">
      <text>
        <r>
          <rPr>
            <b/>
            <sz val="9"/>
            <color indexed="81"/>
            <rFont val="Segoe UI"/>
            <family val="2"/>
          </rPr>
          <t>Based on the list of key experts.
If the item is not in this list, 'N.N.' will appear here.</t>
        </r>
      </text>
    </comment>
    <comment ref="D12" authorId="0" shapeId="0">
      <text>
        <r>
          <rPr>
            <b/>
            <sz val="9"/>
            <color indexed="81"/>
            <rFont val="Segoe UI"/>
            <family val="2"/>
          </rPr>
          <t>of expert-days</t>
        </r>
      </text>
    </comment>
    <comment ref="E12" authorId="0" shapeId="0">
      <text>
        <r>
          <rPr>
            <b/>
            <sz val="9"/>
            <color indexed="81"/>
            <rFont val="Segoe UI"/>
            <family val="2"/>
          </rPr>
          <t>Fee rate per expert-day</t>
        </r>
      </text>
    </comment>
  </commentList>
</comments>
</file>

<file path=xl/sharedStrings.xml><?xml version="1.0" encoding="utf-8"?>
<sst xmlns="http://schemas.openxmlformats.org/spreadsheetml/2006/main" count="125" uniqueCount="85">
  <si>
    <t>Erstattungsart</t>
  </si>
  <si>
    <t>Workshops</t>
  </si>
  <si>
    <t>Name</t>
  </si>
  <si>
    <t>Hilfspalte für Zeilenumbruch in Spalte B</t>
  </si>
  <si>
    <r>
      <rPr>
        <b/>
        <sz val="11"/>
        <color theme="1"/>
        <rFont val="Arial"/>
        <family val="2"/>
        <scheme val="minor"/>
      </rPr>
      <t xml:space="preserve">
</t>
    </r>
    <r>
      <rPr>
        <b/>
        <sz val="10"/>
        <color theme="1"/>
        <rFont val="Arial"/>
        <family val="2"/>
        <scheme val="minor"/>
      </rPr>
      <t xml:space="preserve">
</t>
    </r>
    <r>
      <rPr>
        <b/>
        <sz val="14"/>
        <color theme="1"/>
        <rFont val="Arial"/>
        <family val="2"/>
        <scheme val="minor"/>
      </rPr>
      <t>Price schedule</t>
    </r>
  </si>
  <si>
    <t>Contract number (VN):</t>
  </si>
  <si>
    <t>Project number (PN):</t>
  </si>
  <si>
    <t>Date:</t>
  </si>
  <si>
    <t>Contractor:</t>
  </si>
  <si>
    <t>Address:</t>
  </si>
  <si>
    <t>Item</t>
  </si>
  <si>
    <t>Total</t>
  </si>
  <si>
    <t>Explanations</t>
  </si>
  <si>
    <t>Subtotal</t>
  </si>
  <si>
    <t>Team leader</t>
  </si>
  <si>
    <t>Key expert 1</t>
  </si>
  <si>
    <t>Key expert 2</t>
  </si>
  <si>
    <t>Key expert 3</t>
  </si>
  <si>
    <t>Type of reimbursement</t>
  </si>
  <si>
    <t>Invoicing code</t>
  </si>
  <si>
    <t>Monthly settlement against evidence of employment</t>
  </si>
  <si>
    <t>*Proof of employment contract</t>
  </si>
  <si>
    <t>3. Travel expenses</t>
  </si>
  <si>
    <t>Transportation</t>
  </si>
  <si>
    <t>Per-diem allowance</t>
  </si>
  <si>
    <t>Overnight accommodation allowance</t>
  </si>
  <si>
    <t>Other travel expenses</t>
  </si>
  <si>
    <t>Sub-item</t>
  </si>
  <si>
    <t xml:space="preserve">Total </t>
  </si>
  <si>
    <t>4. Other costs</t>
  </si>
  <si>
    <t>Subcontracts</t>
  </si>
  <si>
    <t>Flexible remuneration item</t>
  </si>
  <si>
    <t>Proof</t>
  </si>
  <si>
    <t>5. Total costs</t>
  </si>
  <si>
    <t xml:space="preserve">Total (net) </t>
  </si>
  <si>
    <t>plus value-added tax</t>
  </si>
  <si>
    <t>Total (gross)</t>
  </si>
  <si>
    <t xml:space="preserve">General notes:
</t>
  </si>
  <si>
    <r>
      <rPr>
        <b/>
        <sz val="9"/>
        <color theme="1"/>
        <rFont val="Arial"/>
        <family val="2"/>
        <scheme val="minor"/>
      </rPr>
      <t>1.</t>
    </r>
    <r>
      <rPr>
        <b/>
        <sz val="9"/>
        <color theme="1"/>
        <rFont val="Arial"/>
        <family val="2"/>
        <scheme val="minor"/>
      </rPr>
      <t xml:space="preserve"> </t>
    </r>
    <r>
      <rPr>
        <b/>
        <sz val="9"/>
        <color theme="1"/>
        <rFont val="Arial"/>
        <family val="2"/>
        <scheme val="minor"/>
      </rPr>
      <t xml:space="preserve">Fixed price
</t>
    </r>
    <r>
      <rPr>
        <sz val="9"/>
        <color theme="1"/>
        <rFont val="Arial"/>
        <family val="2"/>
        <scheme val="minor"/>
      </rPr>
      <t>1) Fixed prices should only be stated for contracts for work and labour; costing to be done by milestones/partial acceptance</t>
    </r>
    <r>
      <rPr>
        <sz val="9"/>
        <color theme="1"/>
        <rFont val="Arial"/>
        <family val="2"/>
        <scheme val="minor"/>
      </rPr>
      <t xml:space="preserve">
</t>
    </r>
    <r>
      <rPr>
        <b/>
        <sz val="9"/>
        <color theme="1"/>
        <rFont val="Arial"/>
        <family val="2"/>
        <scheme val="minor"/>
      </rPr>
      <t xml:space="preserve">
</t>
    </r>
  </si>
  <si>
    <t>Change</t>
  </si>
  <si>
    <t>Total new</t>
  </si>
  <si>
    <t>Contract supplement fees</t>
  </si>
  <si>
    <t>3. Contract supplement travel expenses</t>
  </si>
  <si>
    <t>4. Contract supplement other costs</t>
  </si>
  <si>
    <t>5. Contract supplement total costs</t>
  </si>
  <si>
    <t>Notes on filling in contract supplement</t>
  </si>
  <si>
    <t>List of key experts</t>
  </si>
  <si>
    <t>* Only experts for whom contract supplement is required</t>
  </si>
  <si>
    <t>Contract no.:</t>
  </si>
  <si>
    <t>Project no.:</t>
  </si>
  <si>
    <t>Title of price schedule</t>
  </si>
  <si>
    <t>Key expert 4</t>
  </si>
  <si>
    <t>Family name</t>
  </si>
  <si>
    <t>Given name</t>
  </si>
  <si>
    <t>Date of birth</t>
  </si>
  <si>
    <t>Place of residence</t>
  </si>
  <si>
    <t>Explanation of contract supplements</t>
  </si>
  <si>
    <t>Contract supplement no.:</t>
  </si>
  <si>
    <t>2. Fees and other HR costs</t>
  </si>
  <si>
    <t>Remune-ration</t>
  </si>
  <si>
    <t>Budget/ Price</t>
  </si>
  <si>
    <t>Num-ber</t>
  </si>
  <si>
    <r>
      <rPr>
        <b/>
        <sz val="9"/>
        <rFont val="Arial"/>
        <family val="2"/>
        <scheme val="minor"/>
      </rPr>
      <t>Notes on contract supplements/amendments</t>
    </r>
    <r>
      <rPr>
        <sz val="9"/>
        <rFont val="Arial"/>
        <family val="2"/>
        <scheme val="minor"/>
      </rPr>
      <t xml:space="preserve">
Additional columns have been provided in this spreadsheet for costing contract supplements (columns I-L). Click on the button above to view them automatically. These provide for entering changes in the specification of inputs, a new overall quantity and the resulting new total. Here you can calculate reductions in the quantity of individual items as well as expansions of the specification of inputs.  </t>
    </r>
  </si>
  <si>
    <r>
      <rPr>
        <b/>
        <sz val="9"/>
        <rFont val="Arial"/>
        <family val="2"/>
        <scheme val="minor"/>
      </rPr>
      <t>Notes on macros in this template</t>
    </r>
    <r>
      <rPr>
        <sz val="9"/>
        <rFont val="Arial"/>
        <family val="2"/>
        <scheme val="minor"/>
      </rPr>
      <t xml:space="preserve">
This file includes several VBA macro functions that are saved in the file format ‘.xlsm’. When the file/template is opened, a warning concerning this content will appear in a yellow box above the table. You must click on ‘Enable content’ to use the buttons at the top of the sheet.
Brief description of the buttons:
‘Insert row below’: Inserts a new (blank) row below the selected cell (within the six tables only).
‘Delete selected row’: Deletes the row with the selected cell (within the six tables only). Please note: this cannot be undone</t>
    </r>
  </si>
  <si>
    <t>orig. No.</t>
  </si>
  <si>
    <t>new No.</t>
  </si>
  <si>
    <t>2.1 Fee  ̶  daily rate
                 Item</t>
  </si>
  <si>
    <t>Lump sum / number</t>
  </si>
  <si>
    <t>against evidence</t>
  </si>
  <si>
    <t>please choose</t>
  </si>
  <si>
    <t>not applicable</t>
  </si>
  <si>
    <t>lump sum / amount</t>
  </si>
  <si>
    <r>
      <rPr>
        <b/>
        <sz val="9"/>
        <rFont val="Arial"/>
        <family val="2"/>
        <scheme val="minor"/>
      </rPr>
      <t>Column I</t>
    </r>
    <r>
      <rPr>
        <sz val="9"/>
        <rFont val="Arial"/>
        <family val="2"/>
        <scheme val="minor"/>
      </rPr>
      <t xml:space="preserve"> shows the original contractually agreed number (from Column D).
</t>
    </r>
    <r>
      <rPr>
        <b/>
        <sz val="9"/>
        <rFont val="Arial"/>
        <family val="2"/>
        <scheme val="minor"/>
      </rPr>
      <t xml:space="preserve">
Column J</t>
    </r>
    <r>
      <rPr>
        <sz val="9"/>
        <rFont val="Arial"/>
        <family val="2"/>
        <scheme val="minor"/>
      </rPr>
      <t xml:space="preserve"> must show the change to the previous price schedule, with either a '+' or a '-' before the number. 
For example: the number of expert-days for the team leader has been reduced from 250 to 220. The number entered in Column J is -30.
</t>
    </r>
    <r>
      <rPr>
        <b/>
        <sz val="9"/>
        <rFont val="Arial"/>
        <family val="2"/>
        <scheme val="minor"/>
      </rPr>
      <t>Column K</t>
    </r>
    <r>
      <rPr>
        <sz val="9"/>
        <rFont val="Arial"/>
        <family val="2"/>
        <scheme val="minor"/>
      </rPr>
      <t xml:space="preserve"> now shows the new contractually agreed number.
</t>
    </r>
    <r>
      <rPr>
        <b/>
        <sz val="9"/>
        <rFont val="Arial"/>
        <family val="2"/>
        <scheme val="minor"/>
      </rPr>
      <t xml:space="preserve">
Column L</t>
    </r>
    <r>
      <rPr>
        <sz val="9"/>
        <rFont val="Arial"/>
        <family val="2"/>
        <scheme val="minor"/>
      </rPr>
      <t xml:space="preserve"> shows the new total remuneration for the item based on the changes.</t>
    </r>
  </si>
  <si>
    <t>Contract supplement (C.S.)</t>
  </si>
  <si>
    <t>Contr. suppl. no.:</t>
  </si>
  <si>
    <t>Notes on filling in the table</t>
  </si>
  <si>
    <t>** If a key expert is replaced, please state the end date of the assignment in the explanations; enter the starting date of the assignment for the new expert</t>
  </si>
  <si>
    <t>83410592</t>
  </si>
  <si>
    <t>20.2275.4.002.00</t>
  </si>
  <si>
    <t>Num-ber (month)</t>
  </si>
  <si>
    <r>
      <rPr>
        <b/>
        <sz val="9"/>
        <color theme="1"/>
        <rFont val="Arial"/>
        <family val="2"/>
        <scheme val="minor"/>
      </rPr>
      <t>2.1 Fee</t>
    </r>
    <r>
      <rPr>
        <b/>
        <sz val="9"/>
        <rFont val="Arial"/>
        <family val="2"/>
        <scheme val="minor"/>
      </rPr>
      <t>s – daily rate</t>
    </r>
    <r>
      <rPr>
        <b/>
        <sz val="9"/>
        <color theme="1"/>
        <rFont val="Arial"/>
        <family val="2"/>
        <scheme val="minor"/>
      </rPr>
      <t xml:space="preserve"> (Section 3.1.1 Terms and Conditions)</t>
    </r>
    <r>
      <rPr>
        <sz val="9"/>
        <color theme="1"/>
        <rFont val="Arial"/>
        <family val="2"/>
        <scheme val="minor"/>
      </rPr>
      <t xml:space="preserve">
1) Price schedule can be expanded to cover the required number of cost items
2) Time records must be submitted to prove implementation; remuneration in a lump sum/per day or hour
3) Expert pools are priced per category; no names of expert pools to be given (N.N. = anonymous)
4) Names of key experts in the key experts list (spreadsheet 2)
5) Invoicing code (Column C): lump sum (P)
</t>
    </r>
  </si>
  <si>
    <r>
      <rPr>
        <b/>
        <sz val="9"/>
        <rFont val="Arial"/>
        <family val="2"/>
        <scheme val="minor"/>
      </rPr>
      <t xml:space="preserve">4. </t>
    </r>
    <r>
      <rPr>
        <sz val="9"/>
        <rFont val="Arial"/>
        <family val="2"/>
        <scheme val="minor"/>
      </rPr>
      <t>Other costs (Section 3.1.3.Terms and Conditions)
- Subcontracts  (Section 3.1.3.1 Terms and Conditions
- Equipment  (Section 2.8 Terms and Conditions): Equipment is handed over to the partner institution in the country of assignment during the performance of the contract, as specified in the contract. This calls for a remuneration item that supplements the conditions of the contract
(1) Other costs must be broken down in the price bid and may include the following price items:
- Security training
(2) The tenderer can expand the cost-lines on individual items as required
- Flexible remuneration item (Section  3.1.3.2 Terms and Conditions)</t>
    </r>
  </si>
  <si>
    <r>
      <rPr>
        <b/>
        <sz val="9"/>
        <rFont val="Arial"/>
        <family val="2"/>
        <scheme val="minor"/>
      </rPr>
      <t>5. Value-added tax</t>
    </r>
    <r>
      <rPr>
        <sz val="9"/>
        <rFont val="Arial"/>
        <family val="2"/>
        <scheme val="minor"/>
      </rPr>
      <t xml:space="preserve">
According to the article 71 of the Order No 996 of the Minister of Finance of Georgia of 31 December 2010 on Tax Administration, International Agreement on Technical Cooperation between Government of Georgia and Federal Republic of Germany executed on 19 December 2008 and International Agreement on Technical Cooperation between Government of Georgia and Federal Republic of Germany executed on 11 May 1998, GIZ and projects under the project “Support of Social and Economic Development of Georgia” are exempt from VAT tax and GIZ procures goods/services exclusive of VAT (issuing “0” VAT rate), using off-setting right. The relevant status may be checked at the web-page  https://rs.ge/TaxPrivilegesed.</t>
    </r>
  </si>
  <si>
    <t>xx</t>
  </si>
  <si>
    <r>
      <rPr>
        <b/>
        <sz val="9"/>
        <color theme="1"/>
        <rFont val="Arial"/>
        <family val="2"/>
        <scheme val="minor"/>
      </rPr>
      <t>3. Travel expenses (Section 3.1.2 Terms and Conditions)</t>
    </r>
    <r>
      <rPr>
        <sz val="9"/>
        <color theme="1"/>
        <rFont val="Arial"/>
        <family val="2"/>
        <scheme val="minor"/>
      </rPr>
      <t xml:space="preserve">
1) An overall travel expense budget can be offered or established in advance by GIZ. This may contain lump sums for per-diem/overnight accommodation allowances in line with GIZ’s regulations governing the reimbursement of travel expenses and the cost of air travel, against evidence. Mixed calculation of the overall travel expense budget and specified travel expense items is not possible.
2) To submit an invoice for lump-sum payments, the number of flights and price per item must be stated. The submission of an overall budget for travel expenses calls for settlement against evidence.
3) National and international flights must be marked as such in the invoice, as must expert pools
4) Per-diem allowances:  The per-diem allowances that are actually to be invoiced result from the time record 
5) Overnight accommodation allowances:   The overnight accommodation allowances that are actually to be invoiced result from the time record
6) Other travel expenses: these include visa costs, for example. Lump sums can be agreed if the item is correspondingly justified.
7) Invoicing code (Column C): Lump sum (P) or proven item (N)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</si>
</sst>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General"/>
    <numFmt numFmtId="165" formatCode="#,##0.00_ ;\-#,##0.00\ "/>
    <numFmt numFmtId="166" formatCode="#,##0.00;\-#,##0.00;\-"/>
    <numFmt numFmtId="167" formatCode="General;\-General;\-"/>
  </numFmts>
  <fonts count="19" x14ac:knownFonts="1">
    <font>
      <sz val="9"/>
      <color theme="1"/>
      <name val="Arial"/>
      <family val="2"/>
      <scheme val="minor"/>
    </font>
    <font>
      <sz val="11"/>
      <color theme="1"/>
      <name val="Arial"/>
      <family val="2"/>
      <scheme val="minor"/>
    </font>
    <font>
      <b/>
      <sz val="14"/>
      <color theme="1"/>
      <name val="Arial"/>
      <family val="2"/>
      <scheme val="minor"/>
    </font>
    <font>
      <sz val="11"/>
      <name val="Arial"/>
      <family val="2"/>
    </font>
    <font>
      <sz val="9"/>
      <color theme="1"/>
      <name val="Arial"/>
      <family val="2"/>
      <scheme val="minor"/>
    </font>
    <font>
      <b/>
      <sz val="9"/>
      <color theme="1"/>
      <name val="Arial"/>
      <family val="2"/>
      <scheme val="minor"/>
    </font>
    <font>
      <sz val="1"/>
      <color theme="1"/>
      <name val="Arial"/>
      <family val="2"/>
      <scheme val="minor"/>
    </font>
    <font>
      <b/>
      <sz val="9"/>
      <color indexed="81"/>
      <name val="Segoe UI"/>
      <family val="2"/>
    </font>
    <font>
      <sz val="9"/>
      <name val="Arial"/>
      <family val="2"/>
      <scheme val="minor"/>
    </font>
    <font>
      <i/>
      <sz val="8"/>
      <color theme="3"/>
      <name val="Arial"/>
      <family val="2"/>
      <scheme val="minor"/>
    </font>
    <font>
      <sz val="8"/>
      <name val="Arial"/>
      <family val="2"/>
      <scheme val="minor"/>
    </font>
    <font>
      <b/>
      <sz val="9"/>
      <color theme="0"/>
      <name val="Arial"/>
      <family val="2"/>
      <scheme val="minor"/>
    </font>
    <font>
      <sz val="6"/>
      <color theme="1"/>
      <name val="Arial"/>
      <family val="2"/>
      <scheme val="minor"/>
    </font>
    <font>
      <sz val="7"/>
      <color theme="1"/>
      <name val="Arial"/>
      <family val="2"/>
      <scheme val="minor"/>
    </font>
    <font>
      <b/>
      <sz val="11"/>
      <color theme="1"/>
      <name val="Arial"/>
      <family val="2"/>
      <scheme val="minor"/>
    </font>
    <font>
      <b/>
      <sz val="10"/>
      <color theme="1"/>
      <name val="Arial"/>
      <family val="2"/>
      <scheme val="minor"/>
    </font>
    <font>
      <sz val="3"/>
      <color theme="1"/>
      <name val="Arial"/>
      <family val="2"/>
      <scheme val="minor"/>
    </font>
    <font>
      <b/>
      <sz val="9"/>
      <name val="Arial"/>
      <family val="2"/>
      <scheme val="minor"/>
    </font>
    <font>
      <i/>
      <sz val="8"/>
      <name val="Arial"/>
      <family val="2"/>
      <scheme val="minor"/>
    </font>
  </fonts>
  <fills count="6">
    <fill>
      <patternFill patternType="none"/>
    </fill>
    <fill>
      <patternFill patternType="gray125"/>
    </fill>
    <fill>
      <patternFill patternType="solid">
        <fgColor theme="2"/>
        <bgColor indexed="64"/>
      </patternFill>
    </fill>
    <fill>
      <patternFill patternType="solid">
        <fgColor rgb="FFF8F8F8"/>
        <bgColor indexed="64"/>
      </patternFill>
    </fill>
    <fill>
      <patternFill patternType="solid">
        <fgColor theme="3"/>
        <bgColor indexed="64"/>
      </patternFill>
    </fill>
    <fill>
      <patternFill patternType="solid">
        <fgColor rgb="FFFEF7E6"/>
        <bgColor indexed="64"/>
      </patternFill>
    </fill>
  </fills>
  <borders count="7">
    <border>
      <left/>
      <right/>
      <top/>
      <bottom/>
      <diagonal/>
    </border>
    <border>
      <left style="thick">
        <color theme="0"/>
      </left>
      <right style="thick">
        <color theme="0"/>
      </right>
      <top/>
      <bottom/>
      <diagonal/>
    </border>
    <border>
      <left style="hair">
        <color indexed="64"/>
      </left>
      <right style="hair">
        <color indexed="64"/>
      </right>
      <top style="hair">
        <color indexed="64"/>
      </top>
      <bottom style="hair">
        <color indexed="64"/>
      </bottom>
      <diagonal/>
    </border>
    <border>
      <left style="hair">
        <color theme="1"/>
      </left>
      <right style="hair">
        <color theme="1"/>
      </right>
      <top style="hair">
        <color theme="1"/>
      </top>
      <bottom style="hair">
        <color theme="1"/>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3">
    <xf numFmtId="0" fontId="0" fillId="0" borderId="0">
      <alignment vertical="center"/>
    </xf>
    <xf numFmtId="9" fontId="1" fillId="0" borderId="0" applyFont="0" applyFill="0" applyBorder="0" applyAlignment="0" applyProtection="0"/>
    <xf numFmtId="0" fontId="5" fillId="2" borderId="1" applyNumberFormat="0" applyProtection="0">
      <alignment horizontal="center" vertical="center" wrapText="1"/>
    </xf>
    <xf numFmtId="0" fontId="11" fillId="4" borderId="0" applyNumberFormat="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3" fillId="3" borderId="0" applyNumberFormat="0" applyBorder="0">
      <alignment vertical="center" shrinkToFit="1"/>
      <protection locked="0"/>
    </xf>
    <xf numFmtId="0" fontId="4" fillId="0" borderId="2" applyNumberFormat="0">
      <alignment vertical="center" wrapText="1"/>
    </xf>
    <xf numFmtId="0" fontId="8" fillId="5" borderId="3" applyNumberFormat="0">
      <alignment vertical="center" shrinkToFit="1"/>
      <protection locked="0"/>
    </xf>
    <xf numFmtId="4" fontId="8" fillId="5" borderId="3">
      <alignment vertical="center" shrinkToFit="1"/>
      <protection locked="0"/>
    </xf>
    <xf numFmtId="49" fontId="8" fillId="5" borderId="3">
      <alignment vertical="center" wrapText="1"/>
      <protection locked="0"/>
    </xf>
    <xf numFmtId="166" fontId="4" fillId="0" borderId="2" applyFont="0" applyFill="0" applyAlignment="0" applyProtection="0"/>
    <xf numFmtId="0" fontId="5" fillId="0" borderId="4" applyNumberFormat="0" applyFill="0" applyAlignment="0" applyProtection="0"/>
  </cellStyleXfs>
  <cellXfs count="73">
    <xf numFmtId="0" fontId="0" fillId="0" borderId="0" xfId="0">
      <alignment vertical="center"/>
    </xf>
    <xf numFmtId="0" fontId="0" fillId="0" borderId="0" xfId="0" applyAlignment="1">
      <alignment vertical="center"/>
    </xf>
    <xf numFmtId="0" fontId="5" fillId="0" borderId="0" xfId="4" applyBorder="1" applyAlignment="1">
      <alignment vertical="center"/>
    </xf>
    <xf numFmtId="0" fontId="6" fillId="0" borderId="0" xfId="0" applyFont="1">
      <alignment vertical="center"/>
    </xf>
    <xf numFmtId="0" fontId="5" fillId="2" borderId="1" xfId="2">
      <alignment horizontal="center" vertical="center" wrapText="1"/>
    </xf>
    <xf numFmtId="166" fontId="4" fillId="0" borderId="2" xfId="11" applyAlignment="1">
      <alignment vertical="center"/>
    </xf>
    <xf numFmtId="0" fontId="0" fillId="0" borderId="0" xfId="0" applyAlignment="1">
      <alignment horizontal="left" vertical="center"/>
    </xf>
    <xf numFmtId="0" fontId="11" fillId="4" borderId="0" xfId="3" applyAlignment="1">
      <alignment vertical="center"/>
    </xf>
    <xf numFmtId="0" fontId="5" fillId="0" borderId="4" xfId="12" applyAlignment="1">
      <alignment vertical="center"/>
    </xf>
    <xf numFmtId="0" fontId="0" fillId="0" borderId="2" xfId="7" applyFont="1" applyAlignment="1">
      <alignment vertical="center"/>
    </xf>
    <xf numFmtId="0" fontId="9" fillId="0" borderId="0" xfId="5" applyAlignment="1">
      <alignment vertical="center"/>
    </xf>
    <xf numFmtId="0" fontId="0" fillId="0" borderId="0" xfId="0">
      <alignment vertical="center"/>
    </xf>
    <xf numFmtId="0" fontId="0" fillId="0" borderId="2" xfId="7" applyFont="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5" fillId="2" borderId="1" xfId="2" applyAlignment="1">
      <alignment horizontal="center" vertical="center" wrapText="1"/>
    </xf>
    <xf numFmtId="0" fontId="8" fillId="5" borderId="3" xfId="8" applyAlignment="1">
      <alignment vertical="center"/>
      <protection locked="0"/>
    </xf>
    <xf numFmtId="166" fontId="0" fillId="0" borderId="2" xfId="11" applyFont="1" applyAlignment="1">
      <alignment vertical="center"/>
    </xf>
    <xf numFmtId="164" fontId="8" fillId="5" borderId="3" xfId="8" applyNumberFormat="1" applyAlignment="1">
      <alignment horizontal="center" vertical="center"/>
      <protection locked="0"/>
    </xf>
    <xf numFmtId="39" fontId="5" fillId="0" borderId="4" xfId="12" applyNumberFormat="1" applyAlignment="1">
      <alignment vertical="center"/>
    </xf>
    <xf numFmtId="0" fontId="4" fillId="0" borderId="2" xfId="7">
      <alignment vertical="center" wrapText="1"/>
    </xf>
    <xf numFmtId="49" fontId="8" fillId="5" borderId="3" xfId="10" applyAlignment="1">
      <alignment vertical="center" wrapText="1"/>
      <protection locked="0"/>
    </xf>
    <xf numFmtId="0" fontId="4" fillId="0" borderId="4" xfId="12" applyFont="1" applyAlignment="1">
      <alignment vertical="center"/>
    </xf>
    <xf numFmtId="165" fontId="5" fillId="0" borderId="4" xfId="12" applyNumberFormat="1" applyAlignment="1">
      <alignment vertical="center"/>
    </xf>
    <xf numFmtId="165" fontId="4" fillId="0" borderId="4" xfId="12" applyNumberFormat="1" applyFont="1" applyAlignment="1">
      <alignment vertical="center"/>
    </xf>
    <xf numFmtId="9" fontId="4" fillId="0" borderId="4" xfId="1" applyFont="1" applyBorder="1" applyAlignment="1">
      <alignment horizontal="left" vertical="center"/>
    </xf>
    <xf numFmtId="0" fontId="0" fillId="0" borderId="0" xfId="0" applyBorder="1">
      <alignment vertical="center"/>
    </xf>
    <xf numFmtId="49" fontId="6" fillId="0" borderId="0" xfId="0" applyNumberFormat="1" applyFont="1">
      <alignment vertical="center"/>
    </xf>
    <xf numFmtId="14" fontId="6" fillId="0" borderId="0" xfId="0" applyNumberFormat="1" applyFont="1">
      <alignment vertical="center"/>
    </xf>
    <xf numFmtId="14" fontId="0" fillId="0" borderId="0" xfId="0" applyNumberFormat="1" applyAlignment="1">
      <alignment horizontal="left" vertical="center"/>
    </xf>
    <xf numFmtId="0" fontId="0" fillId="0" borderId="0" xfId="0" applyAlignment="1">
      <alignment horizontal="left" vertical="center" indent="1"/>
    </xf>
    <xf numFmtId="0" fontId="6" fillId="0" borderId="0" xfId="0" applyFont="1" applyAlignment="1">
      <alignment horizontal="left" vertical="center" indent="1"/>
    </xf>
    <xf numFmtId="0" fontId="0" fillId="0" borderId="4" xfId="0" applyBorder="1">
      <alignment vertical="center"/>
    </xf>
    <xf numFmtId="49" fontId="8" fillId="5" borderId="3" xfId="10">
      <alignment vertical="center" wrapText="1"/>
      <protection locked="0"/>
    </xf>
    <xf numFmtId="0" fontId="12" fillId="0" borderId="0" xfId="0" applyFont="1" applyAlignment="1">
      <alignment vertical="center"/>
    </xf>
    <xf numFmtId="0" fontId="12" fillId="0" borderId="0" xfId="0" applyFont="1">
      <alignment vertical="center"/>
    </xf>
    <xf numFmtId="0" fontId="13" fillId="0" borderId="0" xfId="0" applyFont="1">
      <alignment vertical="center"/>
    </xf>
    <xf numFmtId="0" fontId="0" fillId="0" borderId="0" xfId="0">
      <alignment vertical="center"/>
    </xf>
    <xf numFmtId="14" fontId="8" fillId="5" borderId="3" xfId="10" applyNumberFormat="1">
      <alignment vertical="center" wrapText="1"/>
      <protection locked="0"/>
    </xf>
    <xf numFmtId="0" fontId="16" fillId="0" borderId="0" xfId="0" applyFont="1">
      <alignment vertical="center"/>
    </xf>
    <xf numFmtId="0" fontId="5" fillId="0" borderId="0" xfId="0" applyFont="1">
      <alignment vertical="center"/>
    </xf>
    <xf numFmtId="165" fontId="5" fillId="0" borderId="0" xfId="12" applyNumberFormat="1" applyFont="1" applyBorder="1" applyAlignment="1">
      <alignment horizontal="left" vertical="center"/>
    </xf>
    <xf numFmtId="0" fontId="0" fillId="0" borderId="2" xfId="7" applyFont="1" applyAlignment="1">
      <alignment horizontal="center" vertical="center"/>
    </xf>
    <xf numFmtId="0" fontId="0" fillId="0" borderId="2" xfId="7" applyFont="1" applyAlignment="1">
      <alignment horizontal="center" vertical="center" shrinkToFit="1"/>
    </xf>
    <xf numFmtId="167" fontId="4" fillId="0" borderId="2" xfId="7" applyNumberFormat="1" applyFont="1" applyFill="1" applyAlignment="1">
      <alignment horizontal="center" vertical="center"/>
    </xf>
    <xf numFmtId="9" fontId="4" fillId="5" borderId="5" xfId="6" applyNumberFormat="1" applyFont="1" applyFill="1" applyBorder="1" applyAlignment="1">
      <alignment horizontal="center" vertical="center"/>
      <protection locked="0"/>
    </xf>
    <xf numFmtId="4" fontId="8" fillId="5" borderId="3" xfId="9" applyAlignment="1">
      <alignment vertical="center" shrinkToFit="1"/>
      <protection locked="0"/>
    </xf>
    <xf numFmtId="0" fontId="9" fillId="0" borderId="0" xfId="5" applyAlignment="1">
      <alignment vertical="center"/>
    </xf>
    <xf numFmtId="0" fontId="11" fillId="4" borderId="0" xfId="3" applyAlignment="1">
      <alignment vertical="center"/>
    </xf>
    <xf numFmtId="49" fontId="0" fillId="5" borderId="0" xfId="6" applyNumberFormat="1" applyFont="1" applyFill="1" applyAlignment="1">
      <alignment vertical="center" shrinkToFit="1"/>
      <protection locked="0"/>
    </xf>
    <xf numFmtId="0" fontId="17" fillId="2" borderId="1" xfId="2" applyFont="1" applyAlignment="1">
      <alignment horizontal="left" vertical="center" wrapText="1"/>
    </xf>
    <xf numFmtId="0" fontId="0" fillId="0" borderId="0" xfId="0" applyAlignment="1">
      <alignment horizontal="right" vertical="center"/>
    </xf>
    <xf numFmtId="0" fontId="0" fillId="0" borderId="6" xfId="0" applyFont="1" applyBorder="1" applyAlignment="1">
      <alignment vertical="center" wrapText="1"/>
    </xf>
    <xf numFmtId="0" fontId="0" fillId="0" borderId="0" xfId="0" applyFont="1" applyAlignment="1">
      <alignment vertical="center" wrapText="1"/>
    </xf>
    <xf numFmtId="0" fontId="17" fillId="2" borderId="1" xfId="2" applyFont="1">
      <alignment horizontal="center" vertical="center" wrapText="1"/>
    </xf>
    <xf numFmtId="0" fontId="18" fillId="0" borderId="0" xfId="5" applyFont="1" applyAlignment="1">
      <alignment vertical="center"/>
    </xf>
    <xf numFmtId="49" fontId="0" fillId="5" borderId="0" xfId="6" applyNumberFormat="1" applyFont="1" applyFill="1" applyAlignment="1">
      <alignment vertical="center" shrinkToFit="1"/>
      <protection locked="0"/>
    </xf>
    <xf numFmtId="0" fontId="2" fillId="0" borderId="4" xfId="0" applyFont="1" applyBorder="1" applyAlignment="1">
      <alignment vertical="top" wrapText="1"/>
    </xf>
    <xf numFmtId="0" fontId="4" fillId="0" borderId="0" xfId="0" applyFont="1" applyBorder="1" applyAlignment="1">
      <alignment horizontal="left" vertical="top" wrapText="1"/>
    </xf>
    <xf numFmtId="0" fontId="0" fillId="0" borderId="0" xfId="0" applyFont="1" applyBorder="1" applyAlignment="1">
      <alignment horizontal="left" vertical="top" wrapText="1"/>
    </xf>
    <xf numFmtId="0" fontId="8" fillId="0" borderId="0" xfId="0" applyFont="1" applyBorder="1" applyAlignment="1">
      <alignment horizontal="left" vertical="top" wrapText="1"/>
    </xf>
    <xf numFmtId="49" fontId="0" fillId="5" borderId="0" xfId="6" applyNumberFormat="1" applyFont="1" applyFill="1" applyAlignment="1">
      <alignment vertical="center" shrinkToFit="1"/>
      <protection locked="0"/>
    </xf>
    <xf numFmtId="49" fontId="4" fillId="5" borderId="0" xfId="6" applyNumberFormat="1" applyFont="1" applyFill="1" applyAlignment="1">
      <alignment vertical="center" shrinkToFit="1"/>
      <protection locked="0"/>
    </xf>
    <xf numFmtId="14" fontId="4" fillId="5" borderId="0" xfId="6" applyNumberFormat="1" applyFont="1" applyFill="1" applyAlignment="1">
      <alignment horizontal="left" vertical="center" shrinkToFit="1"/>
      <protection locked="0"/>
    </xf>
    <xf numFmtId="0" fontId="5" fillId="2" borderId="0" xfId="4" applyFill="1" applyAlignment="1">
      <alignment horizontal="left" vertical="center"/>
    </xf>
    <xf numFmtId="0" fontId="5" fillId="0" borderId="0" xfId="0" applyFont="1" applyAlignment="1">
      <alignment horizontal="left" vertical="center"/>
    </xf>
    <xf numFmtId="0" fontId="0" fillId="0" borderId="0" xfId="0" applyFont="1" applyBorder="1" applyAlignment="1">
      <alignment horizontal="left" vertical="center"/>
    </xf>
    <xf numFmtId="0" fontId="8" fillId="0" borderId="0" xfId="0" applyFont="1" applyBorder="1" applyAlignment="1">
      <alignment vertical="center" wrapText="1"/>
    </xf>
    <xf numFmtId="0" fontId="9" fillId="0" borderId="0" xfId="5" applyAlignment="1">
      <alignment vertical="center"/>
    </xf>
    <xf numFmtId="0" fontId="5" fillId="0" borderId="0" xfId="0" applyFont="1" applyBorder="1" applyAlignment="1">
      <alignment horizontal="left" vertical="top" wrapText="1"/>
    </xf>
    <xf numFmtId="0" fontId="8" fillId="0" borderId="0" xfId="0" applyFont="1" applyAlignment="1">
      <alignment horizontal="left" vertical="top" wrapText="1"/>
    </xf>
    <xf numFmtId="0" fontId="11" fillId="4" borderId="0" xfId="3" applyFont="1" applyAlignment="1">
      <alignment vertical="center"/>
    </xf>
    <xf numFmtId="0" fontId="11" fillId="4" borderId="0" xfId="3" applyAlignment="1">
      <alignment vertical="center" wrapText="1"/>
    </xf>
  </cellXfs>
  <cellStyles count="13">
    <cellStyle name="Beschriftung" xfId="7"/>
    <cellStyle name="Eingabe Betrag" xfId="9"/>
    <cellStyle name="Eingabe Tabelle" xfId="10"/>
    <cellStyle name="Eingabe Zahl" xfId="8"/>
    <cellStyle name="Ergebniszeile" xfId="12"/>
    <cellStyle name="Explanatory Text" xfId="5" builtinId="53" customBuiltin="1"/>
    <cellStyle name="Heading 2" xfId="2" builtinId="17" customBuiltin="1"/>
    <cellStyle name="Heading 3" xfId="3" builtinId="18" customBuiltin="1"/>
    <cellStyle name="Heading 4" xfId="4" builtinId="19" customBuiltin="1"/>
    <cellStyle name="Input" xfId="6" builtinId="20" customBuiltin="1"/>
    <cellStyle name="Normal" xfId="0" builtinId="0" customBuiltin="1"/>
    <cellStyle name="Percent" xfId="1" builtinId="5"/>
    <cellStyle name="Tabelle Zahl" xfId="11"/>
  </cellStyles>
  <dxfs count="0"/>
  <tableStyles count="0" defaultTableStyle="TableStyleMedium2" defaultPivotStyle="PivotStyleLight16"/>
  <colors>
    <mruColors>
      <color rgb="FFFEF7E6"/>
      <color rgb="FFFFF9EB"/>
      <color rgb="FFFFEDC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12</xdr:col>
      <xdr:colOff>244556</xdr:colOff>
      <xdr:row>0</xdr:row>
      <xdr:rowOff>0</xdr:rowOff>
    </xdr:from>
    <xdr:to>
      <xdr:col>16</xdr:col>
      <xdr:colOff>19050</xdr:colOff>
      <xdr:row>0</xdr:row>
      <xdr:rowOff>847725</xdr:rowOff>
    </xdr:to>
    <xdr:pic>
      <xdr:nvPicPr>
        <xdr:cNvPr id="2" name="Grafik 1">
          <a:extLst>
            <a:ext uri="{FF2B5EF4-FFF2-40B4-BE49-F238E27FC236}">
              <a16:creationId xmlns:a16="http://schemas.microsoft.com/office/drawing/2014/main" id="{D82B4EDE-9752-4116-9031-98CFB57D868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589" b="5808"/>
        <a:stretch/>
      </xdr:blipFill>
      <xdr:spPr>
        <a:xfrm>
          <a:off x="8236031" y="0"/>
          <a:ext cx="1917619" cy="847725"/>
        </a:xfrm>
        <a:prstGeom prst="rect">
          <a:avLst/>
        </a:prstGeom>
      </xdr:spPr>
    </xdr:pic>
    <xdr:clientData/>
  </xdr:twoCellAnchor>
  <xdr:oneCellAnchor>
    <xdr:from>
      <xdr:col>6</xdr:col>
      <xdr:colOff>171450</xdr:colOff>
      <xdr:row>0</xdr:row>
      <xdr:rowOff>254705</xdr:rowOff>
    </xdr:from>
    <xdr:ext cx="1381126" cy="397151"/>
    <xdr:sp macro="[0]!VEblenden" textlink="">
      <xdr:nvSpPr>
        <xdr:cNvPr id="3" name="Rechteck 2">
          <a:extLst>
            <a:ext uri="{FF2B5EF4-FFF2-40B4-BE49-F238E27FC236}">
              <a16:creationId xmlns:a16="http://schemas.microsoft.com/office/drawing/2014/main" id="{8A3286A1-D29E-4E47-90D4-BE774CE72AFA}"/>
            </a:ext>
          </a:extLst>
        </xdr:cNvPr>
        <xdr:cNvSpPr/>
      </xdr:nvSpPr>
      <xdr:spPr>
        <a:xfrm>
          <a:off x="5953125" y="254705"/>
          <a:ext cx="1381126" cy="397151"/>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36000" rtlCol="0" anchor="ctr">
          <a:noAutofit/>
        </a:bodyPr>
        <a:lstStyle/>
        <a:p>
          <a:pPr algn="ctr"/>
          <a:r>
            <a:rPr lang="de-DE" sz="1100"/>
            <a:t>Create contract supplement</a:t>
          </a:r>
        </a:p>
      </xdr:txBody>
    </xdr:sp>
    <xdr:clientData fPrintsWithSheet="0"/>
  </xdr:oneCellAnchor>
  <xdr:oneCellAnchor>
    <xdr:from>
      <xdr:col>1</xdr:col>
      <xdr:colOff>742950</xdr:colOff>
      <xdr:row>0</xdr:row>
      <xdr:rowOff>254705</xdr:rowOff>
    </xdr:from>
    <xdr:ext cx="1049406" cy="397151"/>
    <xdr:sp macro="[0]!ZeileHinzu" textlink="">
      <xdr:nvSpPr>
        <xdr:cNvPr id="4" name="Rechteck 3">
          <a:extLst>
            <a:ext uri="{FF2B5EF4-FFF2-40B4-BE49-F238E27FC236}">
              <a16:creationId xmlns:a16="http://schemas.microsoft.com/office/drawing/2014/main" id="{03524DCD-522E-4A1A-8F9F-6ADF06809BC3}"/>
            </a:ext>
          </a:extLst>
        </xdr:cNvPr>
        <xdr:cNvSpPr/>
      </xdr:nvSpPr>
      <xdr:spPr>
        <a:xfrm>
          <a:off x="2400300" y="254705"/>
          <a:ext cx="1049406" cy="397151"/>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36000" rtlCol="0" anchor="ctr">
          <a:noAutofit/>
        </a:bodyPr>
        <a:lstStyle/>
        <a:p>
          <a:pPr algn="ctr"/>
          <a:r>
            <a:rPr lang="de-DE" sz="1100"/>
            <a:t>Insert row below</a:t>
          </a:r>
        </a:p>
      </xdr:txBody>
    </xdr:sp>
    <xdr:clientData fPrintsWithSheet="0"/>
  </xdr:oneCellAnchor>
  <xdr:oneCellAnchor>
    <xdr:from>
      <xdr:col>2</xdr:col>
      <xdr:colOff>1019175</xdr:colOff>
      <xdr:row>0</xdr:row>
      <xdr:rowOff>254705</xdr:rowOff>
    </xdr:from>
    <xdr:ext cx="1044000" cy="397151"/>
    <xdr:sp macro="[0]!ZeileWeg" textlink="">
      <xdr:nvSpPr>
        <xdr:cNvPr id="5" name="Rechteck 4">
          <a:extLst>
            <a:ext uri="{FF2B5EF4-FFF2-40B4-BE49-F238E27FC236}">
              <a16:creationId xmlns:a16="http://schemas.microsoft.com/office/drawing/2014/main" id="{23F87A35-A5CA-4090-846A-506118A7FCC5}"/>
            </a:ext>
          </a:extLst>
        </xdr:cNvPr>
        <xdr:cNvSpPr/>
      </xdr:nvSpPr>
      <xdr:spPr>
        <a:xfrm>
          <a:off x="3724275" y="254705"/>
          <a:ext cx="1044000" cy="397151"/>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36000" rtlCol="0" anchor="ctr">
          <a:noAutofit/>
        </a:bodyPr>
        <a:lstStyle/>
        <a:p>
          <a:pPr algn="ctr"/>
          <a:r>
            <a:rPr lang="de-DE" sz="1100">
              <a:solidFill>
                <a:srgbClr val="FF0000"/>
              </a:solidFill>
            </a:rPr>
            <a:t>Delete selected row</a:t>
          </a:r>
        </a:p>
      </xdr:txBody>
    </xdr:sp>
    <xdr:clientData fPrintsWithSheet="0"/>
  </xdr:oneCellAnchor>
</xdr:wsDr>
</file>

<file path=xl/tables/table1.xml><?xml version="1.0" encoding="utf-8"?>
<table xmlns="http://schemas.openxmlformats.org/spreadsheetml/2006/main" id="1" name="Tabelle1" displayName="Tabelle1" ref="B3:B7" totalsRowShown="0">
  <tableColumns count="1">
    <tableColumn id="1" name="Erstattungsart"/>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GIZ 2018">
      <a:dk1>
        <a:srgbClr val="000000"/>
      </a:dk1>
      <a:lt1>
        <a:srgbClr val="FFFFFF"/>
      </a:lt1>
      <a:dk2>
        <a:srgbClr val="939393"/>
      </a:dk2>
      <a:lt2>
        <a:srgbClr val="E6E6E6"/>
      </a:lt2>
      <a:accent1>
        <a:srgbClr val="C80F0F"/>
      </a:accent1>
      <a:accent2>
        <a:srgbClr val="B1E2F0"/>
      </a:accent2>
      <a:accent3>
        <a:srgbClr val="E6E6E6"/>
      </a:accent3>
      <a:accent4>
        <a:srgbClr val="FBBD2A"/>
      </a:accent4>
      <a:accent5>
        <a:srgbClr val="E57706"/>
      </a:accent5>
      <a:accent6>
        <a:srgbClr val="9C7915"/>
      </a:accent6>
      <a:hlink>
        <a:srgbClr val="C80F0F"/>
      </a:hlink>
      <a:folHlink>
        <a:srgbClr val="F25A5A"/>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R63"/>
  <sheetViews>
    <sheetView showGridLines="0" zoomScale="90" zoomScaleNormal="90" workbookViewId="0">
      <pane ySplit="8" topLeftCell="A9" activePane="bottomLeft" state="frozen"/>
      <selection pane="bottomLeft" activeCell="D5" sqref="D5:G5"/>
    </sheetView>
  </sheetViews>
  <sheetFormatPr defaultColWidth="11.42578125" defaultRowHeight="12" x14ac:dyDescent="0.2"/>
  <cols>
    <col min="1" max="1" width="24.85546875" customWidth="1"/>
    <col min="2" max="2" width="15.7109375" customWidth="1"/>
    <col min="3" max="3" width="17.42578125" customWidth="1"/>
    <col min="4" max="4" width="7.140625" customWidth="1"/>
    <col min="5" max="5" width="10.140625" customWidth="1"/>
    <col min="6" max="6" width="12.42578125" customWidth="1"/>
    <col min="7" max="7" width="31.28515625" customWidth="1"/>
    <col min="8" max="8" width="0.85546875" customWidth="1"/>
    <col min="9" max="9" width="6.140625" hidden="1" customWidth="1"/>
    <col min="10" max="10" width="7.42578125" hidden="1" customWidth="1"/>
    <col min="11" max="11" width="2" hidden="1" customWidth="1"/>
    <col min="12" max="12" width="1.5703125" hidden="1" customWidth="1"/>
    <col min="13" max="13" width="5.7109375" customWidth="1"/>
    <col min="14" max="14" width="11.42578125" customWidth="1"/>
    <col min="15" max="15" width="9.42578125" customWidth="1"/>
    <col min="16" max="16" width="5.28515625" customWidth="1"/>
    <col min="18" max="18" width="34.85546875" hidden="1" customWidth="1"/>
  </cols>
  <sheetData>
    <row r="1" spans="1:18" ht="67.5" customHeight="1" x14ac:dyDescent="0.2">
      <c r="A1" s="57" t="s">
        <v>4</v>
      </c>
      <c r="B1" s="57"/>
      <c r="C1" s="57"/>
      <c r="D1" s="57"/>
      <c r="E1" s="57"/>
      <c r="F1" s="57"/>
      <c r="G1" s="57"/>
      <c r="H1" s="57"/>
      <c r="I1" s="57"/>
      <c r="J1" s="57"/>
      <c r="K1" s="57"/>
      <c r="L1" s="32"/>
      <c r="M1" s="32"/>
      <c r="N1" s="32"/>
      <c r="O1" s="32"/>
      <c r="P1" s="32"/>
      <c r="R1" t="s">
        <v>3</v>
      </c>
    </row>
    <row r="2" spans="1:18" s="3" customFormat="1" ht="5.25" customHeight="1" x14ac:dyDescent="0.2">
      <c r="J2" s="52"/>
    </row>
    <row r="3" spans="1:18" x14ac:dyDescent="0.2">
      <c r="A3" s="1" t="s">
        <v>5</v>
      </c>
      <c r="B3" s="49" t="s">
        <v>77</v>
      </c>
      <c r="C3" s="30" t="s">
        <v>7</v>
      </c>
      <c r="D3" s="63"/>
      <c r="E3" s="63"/>
      <c r="F3" s="30" t="str">
        <f>IF(OR(VENr="",K7=""),"","C.S. date:")</f>
        <v/>
      </c>
      <c r="G3" s="29" t="str">
        <f>IF(OR(VENr="",K7=""),"",K7)</f>
        <v/>
      </c>
      <c r="I3" s="66" t="s">
        <v>74</v>
      </c>
      <c r="J3" s="66"/>
      <c r="K3" s="61"/>
      <c r="L3" s="62"/>
    </row>
    <row r="4" spans="1:18" s="3" customFormat="1" ht="9.75" customHeight="1" x14ac:dyDescent="0.2">
      <c r="A4" s="13"/>
      <c r="B4" s="13"/>
      <c r="C4" s="31"/>
      <c r="D4" s="13"/>
      <c r="E4" s="13"/>
      <c r="F4" s="13"/>
      <c r="G4" s="13"/>
      <c r="H4" s="13"/>
      <c r="I4" s="53"/>
      <c r="J4" s="53"/>
    </row>
    <row r="5" spans="1:18" x14ac:dyDescent="0.2">
      <c r="A5" s="6" t="s">
        <v>6</v>
      </c>
      <c r="B5" s="56" t="s">
        <v>78</v>
      </c>
      <c r="C5" s="30" t="s">
        <v>8</v>
      </c>
      <c r="D5" s="61"/>
      <c r="E5" s="62"/>
      <c r="F5" s="62"/>
      <c r="G5" s="62"/>
      <c r="H5" s="1"/>
      <c r="I5" s="64" t="s">
        <v>73</v>
      </c>
      <c r="J5" s="64"/>
      <c r="K5" s="64"/>
      <c r="L5" s="64"/>
    </row>
    <row r="6" spans="1:18" s="3" customFormat="1" ht="5.25" x14ac:dyDescent="0.2">
      <c r="A6" s="13"/>
      <c r="B6" s="13"/>
      <c r="C6" s="31"/>
      <c r="D6" s="13" t="s">
        <v>83</v>
      </c>
      <c r="E6" s="13"/>
      <c r="F6" s="13"/>
      <c r="G6" s="13"/>
      <c r="H6" s="13"/>
      <c r="I6" s="13"/>
      <c r="J6" s="13"/>
      <c r="K6" s="13"/>
      <c r="L6" s="13"/>
    </row>
    <row r="7" spans="1:18" x14ac:dyDescent="0.2">
      <c r="A7" s="40" t="str">
        <f>IF(F50=0,"","Total (gross):")</f>
        <v>Total (gross):</v>
      </c>
      <c r="B7" s="41">
        <f>IF(F50=0,"",IF(L50=0,F50,L50))</f>
        <v>940000</v>
      </c>
      <c r="C7" s="30" t="s">
        <v>9</v>
      </c>
      <c r="D7" s="61"/>
      <c r="E7" s="62"/>
      <c r="F7" s="62"/>
      <c r="G7" s="62"/>
      <c r="H7" s="1"/>
      <c r="I7" s="6" t="s">
        <v>7</v>
      </c>
      <c r="J7" s="1"/>
      <c r="K7" s="63"/>
      <c r="L7" s="63"/>
    </row>
    <row r="8" spans="1:18" s="36" customFormat="1" ht="9" x14ac:dyDescent="0.2"/>
    <row r="9" spans="1:18" s="3" customFormat="1" ht="5.25" hidden="1" x14ac:dyDescent="0.2">
      <c r="A9" s="13"/>
      <c r="B9" s="13"/>
      <c r="C9" s="14"/>
      <c r="D9" s="13"/>
      <c r="E9" s="13"/>
      <c r="F9" s="13"/>
      <c r="G9" s="13"/>
      <c r="H9" s="13"/>
      <c r="I9" s="13"/>
      <c r="J9" s="13"/>
      <c r="K9" s="13"/>
      <c r="L9" s="13"/>
    </row>
    <row r="10" spans="1:18" x14ac:dyDescent="0.2">
      <c r="A10" s="7" t="s">
        <v>58</v>
      </c>
      <c r="B10" s="7"/>
      <c r="C10" s="7"/>
      <c r="D10" s="7"/>
      <c r="E10" s="7"/>
      <c r="F10" s="7"/>
      <c r="G10" s="7"/>
      <c r="H10" s="37"/>
      <c r="I10" s="7" t="s">
        <v>41</v>
      </c>
      <c r="J10" s="7"/>
      <c r="K10" s="7"/>
      <c r="L10" s="7"/>
    </row>
    <row r="11" spans="1:18" s="39" customFormat="1" ht="6" x14ac:dyDescent="0.2"/>
    <row r="12" spans="1:18" ht="47.25" customHeight="1" x14ac:dyDescent="0.2">
      <c r="A12" s="50" t="s">
        <v>66</v>
      </c>
      <c r="B12" s="15" t="s">
        <v>2</v>
      </c>
      <c r="C12" s="15" t="s">
        <v>18</v>
      </c>
      <c r="D12" s="15" t="s">
        <v>79</v>
      </c>
      <c r="E12" s="15" t="s">
        <v>59</v>
      </c>
      <c r="F12" s="15" t="s">
        <v>11</v>
      </c>
      <c r="G12" s="15" t="s">
        <v>12</v>
      </c>
      <c r="H12" s="1"/>
      <c r="I12" s="15" t="s">
        <v>64</v>
      </c>
      <c r="J12" s="15" t="s">
        <v>39</v>
      </c>
      <c r="K12" s="15" t="s">
        <v>65</v>
      </c>
      <c r="L12" s="15" t="s">
        <v>40</v>
      </c>
    </row>
    <row r="13" spans="1:18" x14ac:dyDescent="0.2">
      <c r="A13" s="21" t="s">
        <v>14</v>
      </c>
      <c r="B13" s="43" t="str">
        <f>IFERROR(VLOOKUP(A13,'List of key experts'!$B$11:$D$34,3,0)&amp;" "&amp;VLOOKUP(A13,'List of key experts'!$B$11:$D$34,2,0),"N.N.")</f>
        <v xml:space="preserve"> </v>
      </c>
      <c r="C13" s="12" t="s">
        <v>67</v>
      </c>
      <c r="D13" s="16">
        <v>24</v>
      </c>
      <c r="E13" s="46"/>
      <c r="F13" s="17">
        <f>D13*E13</f>
        <v>0</v>
      </c>
      <c r="G13" s="33"/>
      <c r="H13" s="1"/>
      <c r="I13" s="44">
        <f t="shared" ref="I13:I17" si="0">D13</f>
        <v>24</v>
      </c>
      <c r="J13" s="18"/>
      <c r="K13" s="44">
        <f t="shared" ref="K13:K17" si="1">I13+J13</f>
        <v>24</v>
      </c>
      <c r="L13" s="5">
        <f>K13*E13</f>
        <v>0</v>
      </c>
    </row>
    <row r="14" spans="1:18" x14ac:dyDescent="0.2">
      <c r="A14" s="21" t="s">
        <v>15</v>
      </c>
      <c r="B14" s="43" t="str">
        <f>IFERROR(VLOOKUP(A14,'List of key experts'!$B$11:$D$34,3,0)&amp;" "&amp;VLOOKUP(A14,'List of key experts'!$B$11:$D$34,2,0),"N.N.")</f>
        <v xml:space="preserve"> </v>
      </c>
      <c r="C14" s="12" t="s">
        <v>67</v>
      </c>
      <c r="D14" s="16">
        <v>36</v>
      </c>
      <c r="E14" s="46"/>
      <c r="F14" s="17">
        <f t="shared" ref="F14:F17" si="2">D14*E14</f>
        <v>0</v>
      </c>
      <c r="G14" s="33"/>
      <c r="H14" s="1"/>
      <c r="I14" s="44">
        <f t="shared" si="0"/>
        <v>36</v>
      </c>
      <c r="J14" s="18"/>
      <c r="K14" s="44">
        <f t="shared" si="1"/>
        <v>36</v>
      </c>
      <c r="L14" s="5">
        <f t="shared" ref="L14:L17" si="3">K14*E14</f>
        <v>0</v>
      </c>
    </row>
    <row r="15" spans="1:18" x14ac:dyDescent="0.2">
      <c r="A15" s="21" t="s">
        <v>16</v>
      </c>
      <c r="B15" s="43" t="str">
        <f>IFERROR(VLOOKUP(A15,'List of key experts'!$B$11:$D$34,3,0)&amp;" "&amp;VLOOKUP(A15,'List of key experts'!$B$11:$D$34,2,0),"N.N.")</f>
        <v xml:space="preserve"> </v>
      </c>
      <c r="C15" s="12" t="s">
        <v>67</v>
      </c>
      <c r="D15" s="16">
        <v>24</v>
      </c>
      <c r="E15" s="46"/>
      <c r="F15" s="17">
        <f t="shared" si="2"/>
        <v>0</v>
      </c>
      <c r="G15" s="33"/>
      <c r="H15" s="1"/>
      <c r="I15" s="44">
        <f t="shared" si="0"/>
        <v>24</v>
      </c>
      <c r="J15" s="18"/>
      <c r="K15" s="44">
        <f t="shared" si="1"/>
        <v>24</v>
      </c>
      <c r="L15" s="5">
        <f t="shared" si="3"/>
        <v>0</v>
      </c>
    </row>
    <row r="16" spans="1:18" x14ac:dyDescent="0.2">
      <c r="A16" s="21" t="s">
        <v>17</v>
      </c>
      <c r="B16" s="43" t="str">
        <f>IFERROR(VLOOKUP(A16,'List of key experts'!$B$11:$D$34,3,0)&amp;" "&amp;VLOOKUP(A16,'List of key experts'!$B$11:$D$34,2,0),"N.N.")</f>
        <v xml:space="preserve"> </v>
      </c>
      <c r="C16" s="12" t="s">
        <v>67</v>
      </c>
      <c r="D16" s="16">
        <v>24</v>
      </c>
      <c r="E16" s="46"/>
      <c r="F16" s="17">
        <f t="shared" si="2"/>
        <v>0</v>
      </c>
      <c r="G16" s="33"/>
      <c r="H16" s="1"/>
      <c r="I16" s="44">
        <f t="shared" si="0"/>
        <v>24</v>
      </c>
      <c r="J16" s="18"/>
      <c r="K16" s="44">
        <f t="shared" si="1"/>
        <v>24</v>
      </c>
      <c r="L16" s="5">
        <f t="shared" si="3"/>
        <v>0</v>
      </c>
    </row>
    <row r="17" spans="1:12" x14ac:dyDescent="0.2">
      <c r="A17" s="21" t="s">
        <v>51</v>
      </c>
      <c r="B17" s="42" t="str">
        <f>IFERROR(VLOOKUP(A17,'List of key experts'!$B$11:$D$34,3,0)&amp;" "&amp;VLOOKUP(A17,'List of key experts'!$B$11:$D$34,2,0),"N.N.")</f>
        <v xml:space="preserve"> </v>
      </c>
      <c r="C17" s="12" t="s">
        <v>67</v>
      </c>
      <c r="D17" s="16">
        <v>18</v>
      </c>
      <c r="E17" s="46"/>
      <c r="F17" s="17">
        <f t="shared" si="2"/>
        <v>0</v>
      </c>
      <c r="G17" s="33"/>
      <c r="H17" s="1"/>
      <c r="I17" s="44">
        <f t="shared" si="0"/>
        <v>18</v>
      </c>
      <c r="J17" s="18"/>
      <c r="K17" s="44">
        <f t="shared" si="1"/>
        <v>18</v>
      </c>
      <c r="L17" s="5">
        <f t="shared" si="3"/>
        <v>0</v>
      </c>
    </row>
    <row r="18" spans="1:12" s="3" customFormat="1" ht="5.25" hidden="1" x14ac:dyDescent="0.2">
      <c r="A18" s="13"/>
      <c r="B18" s="13"/>
      <c r="C18" s="14"/>
      <c r="D18" s="13"/>
      <c r="E18" s="13"/>
      <c r="F18" s="13"/>
      <c r="G18" s="13"/>
      <c r="H18" s="13"/>
      <c r="I18" s="13"/>
      <c r="J18" s="13"/>
      <c r="K18" s="13"/>
      <c r="L18" s="13"/>
    </row>
    <row r="19" spans="1:12" x14ac:dyDescent="0.2">
      <c r="A19" s="8" t="s">
        <v>13</v>
      </c>
      <c r="B19" s="8"/>
      <c r="C19" s="8"/>
      <c r="D19" s="8"/>
      <c r="E19" s="8"/>
      <c r="F19" s="19">
        <f>SUM(F13:F17)</f>
        <v>0</v>
      </c>
      <c r="G19" s="8"/>
      <c r="H19" s="1"/>
      <c r="I19" s="8" t="s">
        <v>13</v>
      </c>
      <c r="J19" s="8"/>
      <c r="K19" s="8"/>
      <c r="L19" s="19">
        <f>SUM(L13:L18)</f>
        <v>0</v>
      </c>
    </row>
    <row r="20" spans="1:12" s="35" customFormat="1" ht="8.25" x14ac:dyDescent="0.2">
      <c r="A20" s="34"/>
      <c r="B20" s="34"/>
      <c r="C20" s="34"/>
      <c r="D20" s="34"/>
      <c r="E20" s="34"/>
      <c r="F20" s="34"/>
      <c r="G20" s="34"/>
      <c r="H20" s="34"/>
      <c r="I20" s="34"/>
      <c r="J20" s="34"/>
      <c r="K20" s="34"/>
      <c r="L20" s="34"/>
    </row>
    <row r="21" spans="1:12" s="3" customFormat="1" ht="5.25" hidden="1" x14ac:dyDescent="0.2">
      <c r="A21" s="13"/>
      <c r="B21" s="13"/>
      <c r="C21" s="14"/>
      <c r="D21" s="13"/>
      <c r="E21" s="13"/>
      <c r="F21" s="13"/>
      <c r="G21" s="13"/>
      <c r="H21" s="13"/>
      <c r="I21" s="13"/>
      <c r="J21" s="13"/>
      <c r="K21" s="13"/>
      <c r="L21" s="13"/>
    </row>
    <row r="22" spans="1:12" s="3" customFormat="1" ht="5.25" x14ac:dyDescent="0.2">
      <c r="A22" s="13"/>
      <c r="B22" s="13"/>
      <c r="C22" s="13"/>
      <c r="D22" s="13"/>
      <c r="E22" s="13"/>
      <c r="F22" s="13"/>
      <c r="G22" s="13"/>
      <c r="H22" s="13"/>
      <c r="I22" s="13"/>
      <c r="J22" s="13"/>
      <c r="K22" s="13"/>
      <c r="L22" s="13"/>
    </row>
    <row r="23" spans="1:12" s="11" customFormat="1" x14ac:dyDescent="0.2">
      <c r="A23" s="47" t="s">
        <v>20</v>
      </c>
      <c r="E23" s="47" t="s">
        <v>21</v>
      </c>
    </row>
    <row r="24" spans="1:12" s="3" customFormat="1" ht="5.25" hidden="1" x14ac:dyDescent="0.2">
      <c r="A24" s="13"/>
      <c r="B24" s="13"/>
      <c r="C24" s="14"/>
      <c r="D24" s="13"/>
      <c r="E24" s="13"/>
      <c r="F24" s="13"/>
      <c r="G24" s="13"/>
      <c r="H24" s="13"/>
      <c r="I24" s="13"/>
      <c r="J24" s="13"/>
      <c r="K24" s="13"/>
      <c r="L24" s="13"/>
    </row>
    <row r="25" spans="1:12" s="35" customFormat="1" ht="8.25" x14ac:dyDescent="0.2"/>
    <row r="26" spans="1:12" x14ac:dyDescent="0.2">
      <c r="A26" s="7" t="s">
        <v>22</v>
      </c>
      <c r="B26" s="7"/>
      <c r="C26" s="7"/>
      <c r="D26" s="7"/>
      <c r="E26" s="7"/>
      <c r="F26" s="7"/>
      <c r="G26" s="7"/>
      <c r="H26" s="37"/>
      <c r="I26" s="7" t="s">
        <v>42</v>
      </c>
      <c r="J26" s="7"/>
      <c r="K26" s="7"/>
      <c r="L26" s="7"/>
    </row>
    <row r="27" spans="1:12" s="11" customFormat="1" x14ac:dyDescent="0.2">
      <c r="A27" s="68"/>
      <c r="B27" s="68"/>
      <c r="C27" s="68"/>
      <c r="D27" s="68"/>
      <c r="E27" s="68"/>
      <c r="F27" s="68"/>
      <c r="G27" s="68"/>
      <c r="H27" s="68"/>
      <c r="I27" s="68"/>
      <c r="J27" s="68"/>
      <c r="K27" s="68"/>
      <c r="L27" s="68"/>
    </row>
    <row r="28" spans="1:12" s="11" customFormat="1" x14ac:dyDescent="0.2">
      <c r="A28" s="68"/>
      <c r="B28" s="68"/>
      <c r="C28" s="68"/>
      <c r="D28" s="68"/>
      <c r="E28" s="68"/>
      <c r="F28" s="68"/>
      <c r="G28" s="68"/>
      <c r="H28" s="68"/>
      <c r="I28" s="68"/>
      <c r="J28" s="68"/>
      <c r="K28" s="68"/>
      <c r="L28" s="68"/>
    </row>
    <row r="29" spans="1:12" ht="45.75" customHeight="1" x14ac:dyDescent="0.2">
      <c r="A29" s="15" t="s">
        <v>10</v>
      </c>
      <c r="B29" s="15" t="s">
        <v>27</v>
      </c>
      <c r="C29" s="15" t="s">
        <v>18</v>
      </c>
      <c r="D29" s="15" t="s">
        <v>61</v>
      </c>
      <c r="E29" s="15" t="s">
        <v>60</v>
      </c>
      <c r="F29" s="15" t="s">
        <v>28</v>
      </c>
      <c r="G29" s="15" t="s">
        <v>12</v>
      </c>
      <c r="H29" s="1"/>
      <c r="I29" s="15" t="s">
        <v>64</v>
      </c>
      <c r="J29" s="15" t="s">
        <v>39</v>
      </c>
      <c r="K29" s="15" t="s">
        <v>65</v>
      </c>
      <c r="L29" s="15" t="s">
        <v>40</v>
      </c>
    </row>
    <row r="30" spans="1:12" x14ac:dyDescent="0.2">
      <c r="A30" s="33" t="s">
        <v>23</v>
      </c>
      <c r="B30" s="21"/>
      <c r="C30" s="21" t="s">
        <v>68</v>
      </c>
      <c r="D30" s="16"/>
      <c r="E30" s="46"/>
      <c r="F30" s="17">
        <f t="shared" ref="F30:F33" si="4">D30*E30</f>
        <v>0</v>
      </c>
      <c r="G30" s="21"/>
      <c r="H30" s="1"/>
      <c r="I30" s="44">
        <f t="shared" ref="I30:I33" si="5">D30</f>
        <v>0</v>
      </c>
      <c r="J30" s="18"/>
      <c r="K30" s="44">
        <f t="shared" ref="K30:K33" si="6">I30+J30</f>
        <v>0</v>
      </c>
      <c r="L30" s="5">
        <f>K30*E30</f>
        <v>0</v>
      </c>
    </row>
    <row r="31" spans="1:12" x14ac:dyDescent="0.2">
      <c r="A31" s="33" t="s">
        <v>24</v>
      </c>
      <c r="B31" s="21"/>
      <c r="C31" s="21" t="s">
        <v>71</v>
      </c>
      <c r="D31" s="16"/>
      <c r="E31" s="46"/>
      <c r="F31" s="17">
        <f t="shared" si="4"/>
        <v>0</v>
      </c>
      <c r="G31" s="21"/>
      <c r="H31" s="1"/>
      <c r="I31" s="44">
        <f t="shared" si="5"/>
        <v>0</v>
      </c>
      <c r="J31" s="18"/>
      <c r="K31" s="44">
        <f t="shared" si="6"/>
        <v>0</v>
      </c>
      <c r="L31" s="5">
        <f t="shared" ref="L31:L33" si="7">K31*E31</f>
        <v>0</v>
      </c>
    </row>
    <row r="32" spans="1:12" ht="24" x14ac:dyDescent="0.2">
      <c r="A32" s="33" t="s">
        <v>25</v>
      </c>
      <c r="B32" s="21"/>
      <c r="C32" s="21" t="s">
        <v>68</v>
      </c>
      <c r="D32" s="16"/>
      <c r="E32" s="46"/>
      <c r="F32" s="17">
        <f t="shared" si="4"/>
        <v>0</v>
      </c>
      <c r="G32" s="21"/>
      <c r="H32" s="1"/>
      <c r="I32" s="44">
        <f t="shared" si="5"/>
        <v>0</v>
      </c>
      <c r="J32" s="18"/>
      <c r="K32" s="44">
        <f t="shared" si="6"/>
        <v>0</v>
      </c>
      <c r="L32" s="5">
        <f t="shared" si="7"/>
        <v>0</v>
      </c>
    </row>
    <row r="33" spans="1:12" x14ac:dyDescent="0.2">
      <c r="A33" s="33" t="s">
        <v>26</v>
      </c>
      <c r="B33" s="21"/>
      <c r="C33" s="21" t="s">
        <v>68</v>
      </c>
      <c r="D33" s="16"/>
      <c r="E33" s="46"/>
      <c r="F33" s="17">
        <f t="shared" si="4"/>
        <v>0</v>
      </c>
      <c r="G33" s="21"/>
      <c r="H33" s="1"/>
      <c r="I33" s="44">
        <f t="shared" si="5"/>
        <v>0</v>
      </c>
      <c r="J33" s="18"/>
      <c r="K33" s="44">
        <f t="shared" si="6"/>
        <v>0</v>
      </c>
      <c r="L33" s="5">
        <f t="shared" si="7"/>
        <v>0</v>
      </c>
    </row>
    <row r="34" spans="1:12" s="3" customFormat="1" ht="5.25" hidden="1" x14ac:dyDescent="0.2">
      <c r="A34" s="13"/>
      <c r="B34" s="13"/>
      <c r="C34" s="14"/>
      <c r="D34" s="13"/>
      <c r="E34" s="13"/>
      <c r="F34" s="13"/>
      <c r="G34" s="13"/>
      <c r="H34" s="13"/>
      <c r="I34" s="13"/>
      <c r="J34" s="13"/>
      <c r="K34" s="13"/>
      <c r="L34" s="13"/>
    </row>
    <row r="35" spans="1:12" s="11" customFormat="1" x14ac:dyDescent="0.2">
      <c r="A35" s="8" t="s">
        <v>13</v>
      </c>
      <c r="B35" s="8"/>
      <c r="C35" s="8"/>
      <c r="D35" s="8"/>
      <c r="E35" s="8"/>
      <c r="F35" s="19">
        <f>SUM(F30:F33)</f>
        <v>0</v>
      </c>
      <c r="G35" s="8"/>
      <c r="H35" s="1"/>
      <c r="I35" s="8" t="s">
        <v>13</v>
      </c>
      <c r="J35" s="8"/>
      <c r="K35" s="8"/>
      <c r="L35" s="19">
        <f>SUM(L30:L34)</f>
        <v>0</v>
      </c>
    </row>
    <row r="36" spans="1:12" s="35" customFormat="1" ht="8.25" x14ac:dyDescent="0.2"/>
    <row r="37" spans="1:12" x14ac:dyDescent="0.2">
      <c r="A37" s="7" t="s">
        <v>29</v>
      </c>
      <c r="B37" s="7"/>
      <c r="C37" s="7"/>
      <c r="D37" s="7"/>
      <c r="E37" s="7"/>
      <c r="F37" s="7"/>
      <c r="G37" s="7"/>
      <c r="H37" s="37"/>
      <c r="I37" s="7" t="s">
        <v>43</v>
      </c>
      <c r="J37" s="7"/>
      <c r="K37" s="7"/>
      <c r="L37" s="7"/>
    </row>
    <row r="38" spans="1:12" s="39" customFormat="1" ht="6" x14ac:dyDescent="0.2"/>
    <row r="39" spans="1:12" ht="63" customHeight="1" x14ac:dyDescent="0.2">
      <c r="A39" s="15" t="s">
        <v>10</v>
      </c>
      <c r="B39" s="15"/>
      <c r="C39" s="15" t="s">
        <v>19</v>
      </c>
      <c r="D39" s="15" t="s">
        <v>61</v>
      </c>
      <c r="E39" s="15" t="s">
        <v>60</v>
      </c>
      <c r="F39" s="15" t="s">
        <v>28</v>
      </c>
      <c r="G39" s="15" t="s">
        <v>12</v>
      </c>
      <c r="H39" s="1"/>
      <c r="I39" s="15" t="s">
        <v>64</v>
      </c>
      <c r="J39" s="15" t="s">
        <v>39</v>
      </c>
      <c r="K39" s="15" t="s">
        <v>65</v>
      </c>
      <c r="L39" s="15" t="s">
        <v>40</v>
      </c>
    </row>
    <row r="40" spans="1:12" x14ac:dyDescent="0.2">
      <c r="A40" s="20" t="s">
        <v>30</v>
      </c>
      <c r="B40" s="9"/>
      <c r="C40" s="9" t="s">
        <v>32</v>
      </c>
      <c r="D40" s="16">
        <v>1</v>
      </c>
      <c r="E40" s="46">
        <v>708000</v>
      </c>
      <c r="F40" s="17">
        <f>D40*E40</f>
        <v>708000</v>
      </c>
      <c r="G40" s="21"/>
      <c r="H40" s="1"/>
      <c r="I40" s="44">
        <f t="shared" ref="I40:I42" si="8">D40</f>
        <v>1</v>
      </c>
      <c r="J40" s="18"/>
      <c r="K40" s="44">
        <f t="shared" ref="K40:K42" si="9">I40+J40</f>
        <v>1</v>
      </c>
      <c r="L40" s="5">
        <f t="shared" ref="L40:L42" si="10">K40*E40</f>
        <v>708000</v>
      </c>
    </row>
    <row r="41" spans="1:12" x14ac:dyDescent="0.2">
      <c r="A41" s="20" t="s">
        <v>1</v>
      </c>
      <c r="B41" s="9"/>
      <c r="C41" s="9" t="s">
        <v>32</v>
      </c>
      <c r="D41" s="16">
        <v>24</v>
      </c>
      <c r="E41" s="46">
        <v>3000</v>
      </c>
      <c r="F41" s="17">
        <f t="shared" ref="F41:F42" si="11">D41*E41</f>
        <v>72000</v>
      </c>
      <c r="G41" s="21"/>
      <c r="H41" s="1"/>
      <c r="I41" s="44">
        <f t="shared" si="8"/>
        <v>24</v>
      </c>
      <c r="J41" s="18"/>
      <c r="K41" s="44">
        <f t="shared" si="9"/>
        <v>24</v>
      </c>
      <c r="L41" s="5">
        <f t="shared" si="10"/>
        <v>72000</v>
      </c>
    </row>
    <row r="42" spans="1:12" x14ac:dyDescent="0.2">
      <c r="A42" s="33" t="s">
        <v>31</v>
      </c>
      <c r="B42" s="9"/>
      <c r="C42" s="21" t="s">
        <v>69</v>
      </c>
      <c r="D42" s="16">
        <v>1</v>
      </c>
      <c r="E42" s="46">
        <v>160000</v>
      </c>
      <c r="F42" s="17">
        <f t="shared" si="11"/>
        <v>160000</v>
      </c>
      <c r="G42" s="21"/>
      <c r="H42" s="1"/>
      <c r="I42" s="44">
        <f t="shared" si="8"/>
        <v>1</v>
      </c>
      <c r="J42" s="18"/>
      <c r="K42" s="44">
        <f t="shared" si="9"/>
        <v>1</v>
      </c>
      <c r="L42" s="5">
        <f t="shared" si="10"/>
        <v>160000</v>
      </c>
    </row>
    <row r="43" spans="1:12" s="3" customFormat="1" ht="5.25" hidden="1" x14ac:dyDescent="0.2"/>
    <row r="44" spans="1:12" x14ac:dyDescent="0.2">
      <c r="A44" s="8" t="s">
        <v>13</v>
      </c>
      <c r="B44" s="8"/>
      <c r="C44" s="8"/>
      <c r="D44" s="8"/>
      <c r="E44" s="8"/>
      <c r="F44" s="19">
        <f>SUM(F40:F42)</f>
        <v>940000</v>
      </c>
      <c r="G44" s="8"/>
      <c r="H44" s="1"/>
      <c r="I44" s="8" t="s">
        <v>13</v>
      </c>
      <c r="J44" s="8"/>
      <c r="K44" s="8"/>
      <c r="L44" s="19">
        <f>SUM(L40:L43)</f>
        <v>940000</v>
      </c>
    </row>
    <row r="45" spans="1:12" s="35" customFormat="1" ht="8.25" x14ac:dyDescent="0.2"/>
    <row r="46" spans="1:12" s="11" customFormat="1" x14ac:dyDescent="0.2">
      <c r="A46" s="7" t="s">
        <v>33</v>
      </c>
      <c r="B46" s="7"/>
      <c r="C46" s="7"/>
      <c r="D46" s="7"/>
      <c r="E46" s="7"/>
      <c r="F46" s="7"/>
      <c r="G46" s="7"/>
      <c r="H46" s="37"/>
      <c r="I46" s="7" t="s">
        <v>44</v>
      </c>
      <c r="J46" s="7"/>
      <c r="K46" s="7"/>
      <c r="L46" s="7"/>
    </row>
    <row r="47" spans="1:12" s="39" customFormat="1" ht="6" x14ac:dyDescent="0.2"/>
    <row r="48" spans="1:12" x14ac:dyDescent="0.2">
      <c r="A48" s="8" t="s">
        <v>34</v>
      </c>
      <c r="B48" s="8"/>
      <c r="C48" s="8"/>
      <c r="D48" s="8"/>
      <c r="E48" s="8"/>
      <c r="F48" s="23">
        <f>F19+F35+F44</f>
        <v>940000</v>
      </c>
      <c r="G48" s="8"/>
      <c r="I48" s="8" t="s">
        <v>34</v>
      </c>
      <c r="J48" s="8"/>
      <c r="K48" s="8"/>
      <c r="L48" s="23">
        <f>L19+L35+L44</f>
        <v>940000</v>
      </c>
    </row>
    <row r="49" spans="1:12" x14ac:dyDescent="0.2">
      <c r="A49" s="22" t="s">
        <v>35</v>
      </c>
      <c r="B49" s="45">
        <v>0</v>
      </c>
      <c r="C49" s="22"/>
      <c r="D49" s="22"/>
      <c r="E49" s="22"/>
      <c r="F49" s="24">
        <f>B49*F48</f>
        <v>0</v>
      </c>
      <c r="G49" s="22"/>
      <c r="I49" s="22" t="s">
        <v>35</v>
      </c>
      <c r="J49" s="22"/>
      <c r="K49" s="25"/>
      <c r="L49" s="24">
        <f>B49*L48</f>
        <v>0</v>
      </c>
    </row>
    <row r="50" spans="1:12" x14ac:dyDescent="0.2">
      <c r="A50" s="8" t="s">
        <v>36</v>
      </c>
      <c r="B50" s="8"/>
      <c r="C50" s="8"/>
      <c r="D50" s="8"/>
      <c r="E50" s="8"/>
      <c r="F50" s="23">
        <f>F48+F49</f>
        <v>940000</v>
      </c>
      <c r="G50" s="8"/>
      <c r="I50" s="8" t="s">
        <v>36</v>
      </c>
      <c r="J50" s="8"/>
      <c r="K50" s="8"/>
      <c r="L50" s="23">
        <f>L48+L49</f>
        <v>940000</v>
      </c>
    </row>
    <row r="51" spans="1:12" s="35" customFormat="1" ht="8.25" x14ac:dyDescent="0.2"/>
    <row r="52" spans="1:12" s="35" customFormat="1" ht="8.25" x14ac:dyDescent="0.2"/>
    <row r="53" spans="1:12" x14ac:dyDescent="0.2">
      <c r="A53" s="48" t="s">
        <v>75</v>
      </c>
      <c r="B53" s="48"/>
      <c r="C53" s="48"/>
      <c r="D53" s="48"/>
      <c r="E53" s="48"/>
      <c r="F53" s="48"/>
      <c r="G53" s="48"/>
      <c r="H53" s="37"/>
      <c r="I53" s="71" t="s">
        <v>45</v>
      </c>
      <c r="J53" s="71"/>
      <c r="K53" s="71"/>
      <c r="L53" s="71"/>
    </row>
    <row r="54" spans="1:12" s="36" customFormat="1" ht="9" x14ac:dyDescent="0.2"/>
    <row r="55" spans="1:12" x14ac:dyDescent="0.2">
      <c r="A55" s="2" t="s">
        <v>37</v>
      </c>
      <c r="B55" s="26"/>
      <c r="C55" s="26"/>
      <c r="D55" s="26"/>
      <c r="E55" s="26"/>
      <c r="F55" s="26"/>
      <c r="G55" s="26"/>
      <c r="I55" s="65"/>
      <c r="J55" s="65"/>
      <c r="K55" s="65"/>
      <c r="L55" s="65"/>
    </row>
    <row r="56" spans="1:12" ht="39" customHeight="1" x14ac:dyDescent="0.2">
      <c r="A56" s="69" t="s">
        <v>38</v>
      </c>
      <c r="B56" s="69"/>
      <c r="C56" s="69"/>
      <c r="D56" s="69"/>
      <c r="E56" s="69"/>
      <c r="F56" s="69"/>
      <c r="G56" s="69"/>
      <c r="I56" s="70" t="s">
        <v>72</v>
      </c>
      <c r="J56" s="70"/>
      <c r="K56" s="70"/>
      <c r="L56" s="70"/>
    </row>
    <row r="57" spans="1:12" ht="82.5" customHeight="1" x14ac:dyDescent="0.2">
      <c r="A57" s="59" t="s">
        <v>80</v>
      </c>
      <c r="B57" s="58"/>
      <c r="C57" s="58"/>
      <c r="D57" s="58"/>
      <c r="E57" s="58"/>
      <c r="F57" s="58"/>
      <c r="G57" s="58"/>
      <c r="I57" s="70"/>
      <c r="J57" s="70"/>
      <c r="K57" s="70"/>
      <c r="L57" s="70"/>
    </row>
    <row r="58" spans="1:12" ht="15" customHeight="1" x14ac:dyDescent="0.2">
      <c r="A58" s="58"/>
      <c r="B58" s="58"/>
      <c r="C58" s="58"/>
      <c r="D58" s="58"/>
      <c r="E58" s="58"/>
      <c r="F58" s="58"/>
      <c r="G58" s="58"/>
      <c r="I58" s="70"/>
      <c r="J58" s="70"/>
      <c r="K58" s="70"/>
      <c r="L58" s="70"/>
    </row>
    <row r="59" spans="1:12" ht="146.25" customHeight="1" x14ac:dyDescent="0.2">
      <c r="A59" s="59" t="s">
        <v>84</v>
      </c>
      <c r="B59" s="58"/>
      <c r="C59" s="58"/>
      <c r="D59" s="58"/>
      <c r="E59" s="58"/>
      <c r="F59" s="58"/>
      <c r="G59" s="58"/>
      <c r="I59" s="70"/>
      <c r="J59" s="70"/>
      <c r="K59" s="70"/>
      <c r="L59" s="70"/>
    </row>
    <row r="60" spans="1:12" ht="132" customHeight="1" x14ac:dyDescent="0.2">
      <c r="A60" s="60" t="s">
        <v>81</v>
      </c>
      <c r="B60" s="60"/>
      <c r="C60" s="60"/>
      <c r="D60" s="60"/>
      <c r="E60" s="60"/>
      <c r="F60" s="60"/>
      <c r="G60" s="60"/>
    </row>
    <row r="61" spans="1:12" s="37" customFormat="1" ht="78" customHeight="1" x14ac:dyDescent="0.2">
      <c r="A61" s="60" t="s">
        <v>82</v>
      </c>
      <c r="B61" s="60"/>
      <c r="C61" s="60"/>
      <c r="D61" s="60"/>
      <c r="E61" s="60"/>
      <c r="F61" s="60"/>
      <c r="G61" s="60"/>
    </row>
    <row r="62" spans="1:12" ht="70.5" customHeight="1" x14ac:dyDescent="0.2">
      <c r="A62" s="67" t="s">
        <v>62</v>
      </c>
      <c r="B62" s="67"/>
      <c r="C62" s="67"/>
      <c r="D62" s="67"/>
      <c r="E62" s="67"/>
      <c r="F62" s="67"/>
      <c r="G62" s="67"/>
    </row>
    <row r="63" spans="1:12" ht="106.5" customHeight="1" x14ac:dyDescent="0.2">
      <c r="A63" s="67" t="s">
        <v>63</v>
      </c>
      <c r="B63" s="67"/>
      <c r="C63" s="67"/>
      <c r="D63" s="67"/>
      <c r="E63" s="67"/>
      <c r="F63" s="67"/>
      <c r="G63" s="67"/>
    </row>
  </sheetData>
  <sheetProtection formatRows="0"/>
  <mergeCells count="21">
    <mergeCell ref="A63:G63"/>
    <mergeCell ref="A62:G62"/>
    <mergeCell ref="A27:L27"/>
    <mergeCell ref="A28:L28"/>
    <mergeCell ref="A56:G56"/>
    <mergeCell ref="A57:G57"/>
    <mergeCell ref="I56:L59"/>
    <mergeCell ref="I53:L53"/>
    <mergeCell ref="A61:G61"/>
    <mergeCell ref="A1:K1"/>
    <mergeCell ref="A58:G58"/>
    <mergeCell ref="A59:G59"/>
    <mergeCell ref="A60:G60"/>
    <mergeCell ref="K3:L3"/>
    <mergeCell ref="D3:E3"/>
    <mergeCell ref="I5:L5"/>
    <mergeCell ref="D5:G5"/>
    <mergeCell ref="D7:G7"/>
    <mergeCell ref="K7:L7"/>
    <mergeCell ref="I55:L55"/>
    <mergeCell ref="I3:J3"/>
  </mergeCells>
  <phoneticPr fontId="10" type="noConversion"/>
  <dataValidations count="3">
    <dataValidation type="date" operator="greaterThanOrEqual" allowBlank="1" showInputMessage="1" showErrorMessage="1" sqref="K7 D3">
      <formula1>1</formula1>
    </dataValidation>
    <dataValidation type="list" allowBlank="1" showInputMessage="1" showErrorMessage="1" sqref="C30:C33 C42">
      <formula1>Erstattungsart</formula1>
    </dataValidation>
    <dataValidation type="list" allowBlank="1" showInputMessage="1" sqref="A13:A17">
      <formula1>lSFK</formula1>
    </dataValidation>
  </dataValidations>
  <pageMargins left="0.51181102362204722" right="0.51181102362204722" top="0.11811023622047245" bottom="0.39370078740157483" header="0.11811023622047245" footer="0.15748031496062992"/>
  <pageSetup paperSize="9" fitToWidth="0" fitToHeight="2" orientation="landscape" r:id="rId1"/>
  <headerFooter>
    <oddFooter>&amp;C&amp;7&amp;P / &amp;N</oddFooter>
  </headerFooter>
  <rowBreaks count="1" manualBreakCount="1">
    <brk id="24" max="1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2:G34"/>
  <sheetViews>
    <sheetView showGridLines="0" tabSelected="1" workbookViewId="0">
      <pane ySplit="10" topLeftCell="A11" activePane="bottomLeft" state="frozen"/>
      <selection activeCell="B3" sqref="B3"/>
      <selection pane="bottomLeft" activeCell="F6" sqref="F6"/>
    </sheetView>
  </sheetViews>
  <sheetFormatPr defaultColWidth="11.42578125" defaultRowHeight="12" x14ac:dyDescent="0.2"/>
  <cols>
    <col min="1" max="1" width="2.7109375" customWidth="1"/>
    <col min="2" max="2" width="15" customWidth="1"/>
    <col min="3" max="3" width="19" customWidth="1"/>
    <col min="4" max="4" width="19.42578125" customWidth="1"/>
    <col min="5" max="5" width="13.140625" customWidth="1"/>
    <col min="6" max="6" width="21.140625" customWidth="1"/>
    <col min="7" max="7" width="66.140625" customWidth="1"/>
  </cols>
  <sheetData>
    <row r="2" spans="2:7" x14ac:dyDescent="0.2">
      <c r="B2" s="72" t="s">
        <v>46</v>
      </c>
      <c r="C2" s="72"/>
      <c r="D2" s="72"/>
      <c r="E2" s="72"/>
      <c r="F2" s="72"/>
      <c r="G2" s="72"/>
    </row>
    <row r="3" spans="2:7" s="11" customFormat="1" x14ac:dyDescent="0.2">
      <c r="B3" s="10" t="s">
        <v>47</v>
      </c>
    </row>
    <row r="4" spans="2:7" s="11" customFormat="1" x14ac:dyDescent="0.2">
      <c r="B4" s="55" t="s">
        <v>76</v>
      </c>
    </row>
    <row r="5" spans="2:7" s="3" customFormat="1" ht="5.25" x14ac:dyDescent="0.2"/>
    <row r="6" spans="2:7" x14ac:dyDescent="0.2">
      <c r="B6" t="s">
        <v>48</v>
      </c>
      <c r="C6" s="37" t="str">
        <f>IF('Price schedule'!B3="","",'Price schedule'!B3)</f>
        <v>83410592</v>
      </c>
      <c r="E6" s="51" t="s">
        <v>7</v>
      </c>
      <c r="F6" s="29">
        <f>'Price schedule'!D3</f>
        <v>0</v>
      </c>
    </row>
    <row r="7" spans="2:7" s="3" customFormat="1" ht="5.25" x14ac:dyDescent="0.2">
      <c r="C7" s="27"/>
      <c r="F7" s="28"/>
    </row>
    <row r="8" spans="2:7" x14ac:dyDescent="0.2">
      <c r="B8" t="s">
        <v>49</v>
      </c>
      <c r="C8" s="37" t="str">
        <f>IF('Price schedule'!B5="","",'Price schedule'!B5)</f>
        <v>20.2275.4.002.00</v>
      </c>
      <c r="E8" s="51" t="s">
        <v>57</v>
      </c>
      <c r="F8" s="6" t="str">
        <f>IF(VENr="","",VENr)</f>
        <v/>
      </c>
      <c r="G8" s="1" t="e">
        <f>'Price schedule'!F3&amp;" "&amp;TEXT('Price schedule'!G3,"TT.MM.JJJJ")</f>
        <v>#VALUE!</v>
      </c>
    </row>
    <row r="9" spans="2:7" s="3" customFormat="1" ht="5.25" x14ac:dyDescent="0.2">
      <c r="C9" s="27"/>
      <c r="F9" s="27"/>
    </row>
    <row r="10" spans="2:7" ht="24" x14ac:dyDescent="0.2">
      <c r="B10" s="4" t="s">
        <v>50</v>
      </c>
      <c r="C10" s="54" t="s">
        <v>52</v>
      </c>
      <c r="D10" s="4" t="s">
        <v>53</v>
      </c>
      <c r="E10" s="4" t="s">
        <v>54</v>
      </c>
      <c r="F10" s="4" t="s">
        <v>55</v>
      </c>
      <c r="G10" s="4" t="s">
        <v>56</v>
      </c>
    </row>
    <row r="11" spans="2:7" x14ac:dyDescent="0.2">
      <c r="B11" s="33" t="s">
        <v>14</v>
      </c>
      <c r="C11" s="33"/>
      <c r="D11" s="33"/>
      <c r="E11" s="38"/>
      <c r="F11" s="33"/>
      <c r="G11" s="33"/>
    </row>
    <row r="12" spans="2:7" x14ac:dyDescent="0.2">
      <c r="B12" s="33" t="s">
        <v>15</v>
      </c>
      <c r="C12" s="33"/>
      <c r="D12" s="33"/>
      <c r="E12" s="38"/>
      <c r="F12" s="33"/>
      <c r="G12" s="33"/>
    </row>
    <row r="13" spans="2:7" x14ac:dyDescent="0.2">
      <c r="B13" s="33" t="s">
        <v>16</v>
      </c>
      <c r="C13" s="33"/>
      <c r="D13" s="33"/>
      <c r="E13" s="38"/>
      <c r="F13" s="33"/>
      <c r="G13" s="33"/>
    </row>
    <row r="14" spans="2:7" x14ac:dyDescent="0.2">
      <c r="B14" s="33" t="s">
        <v>17</v>
      </c>
      <c r="C14" s="33"/>
      <c r="D14" s="33"/>
      <c r="E14" s="38"/>
      <c r="F14" s="33"/>
      <c r="G14" s="33"/>
    </row>
    <row r="15" spans="2:7" x14ac:dyDescent="0.2">
      <c r="B15" s="33" t="s">
        <v>51</v>
      </c>
      <c r="C15" s="33"/>
      <c r="D15" s="33"/>
      <c r="E15" s="38"/>
      <c r="F15" s="33"/>
      <c r="G15" s="33"/>
    </row>
    <row r="16" spans="2:7" x14ac:dyDescent="0.2">
      <c r="B16" s="33"/>
      <c r="C16" s="33"/>
      <c r="D16" s="33"/>
      <c r="E16" s="38"/>
      <c r="F16" s="33"/>
      <c r="G16" s="33"/>
    </row>
    <row r="17" spans="2:7" x14ac:dyDescent="0.2">
      <c r="B17" s="33"/>
      <c r="C17" s="33"/>
      <c r="D17" s="33"/>
      <c r="E17" s="38"/>
      <c r="F17" s="33"/>
      <c r="G17" s="33"/>
    </row>
    <row r="18" spans="2:7" x14ac:dyDescent="0.2">
      <c r="B18" s="33"/>
      <c r="C18" s="33"/>
      <c r="D18" s="33"/>
      <c r="E18" s="38"/>
      <c r="F18" s="33"/>
      <c r="G18" s="33"/>
    </row>
    <row r="19" spans="2:7" x14ac:dyDescent="0.2">
      <c r="B19" s="33"/>
      <c r="C19" s="33"/>
      <c r="D19" s="33"/>
      <c r="E19" s="38"/>
      <c r="F19" s="33"/>
      <c r="G19" s="33"/>
    </row>
    <row r="20" spans="2:7" x14ac:dyDescent="0.2">
      <c r="B20" s="21"/>
      <c r="C20" s="33"/>
      <c r="D20" s="33"/>
      <c r="E20" s="38"/>
      <c r="F20" s="33"/>
      <c r="G20" s="33"/>
    </row>
    <row r="21" spans="2:7" x14ac:dyDescent="0.2">
      <c r="B21" s="21"/>
      <c r="C21" s="33"/>
      <c r="D21" s="33"/>
      <c r="E21" s="38"/>
      <c r="F21" s="33"/>
      <c r="G21" s="33"/>
    </row>
    <row r="22" spans="2:7" x14ac:dyDescent="0.2">
      <c r="B22" s="21"/>
      <c r="C22" s="33"/>
      <c r="D22" s="33"/>
      <c r="E22" s="38"/>
      <c r="F22" s="33"/>
      <c r="G22" s="33"/>
    </row>
    <row r="23" spans="2:7" x14ac:dyDescent="0.2">
      <c r="B23" s="21"/>
      <c r="C23" s="33"/>
      <c r="D23" s="33"/>
      <c r="E23" s="38"/>
      <c r="F23" s="33"/>
      <c r="G23" s="33"/>
    </row>
    <row r="24" spans="2:7" x14ac:dyDescent="0.2">
      <c r="B24" s="21"/>
      <c r="C24" s="33"/>
      <c r="D24" s="33"/>
      <c r="E24" s="38"/>
      <c r="F24" s="33"/>
      <c r="G24" s="33"/>
    </row>
    <row r="25" spans="2:7" x14ac:dyDescent="0.2">
      <c r="B25" s="33"/>
      <c r="C25" s="33"/>
      <c r="D25" s="33"/>
      <c r="E25" s="38"/>
      <c r="F25" s="33"/>
      <c r="G25" s="33"/>
    </row>
    <row r="26" spans="2:7" x14ac:dyDescent="0.2">
      <c r="B26" s="33"/>
      <c r="C26" s="33"/>
      <c r="D26" s="33"/>
      <c r="E26" s="38"/>
      <c r="F26" s="33"/>
      <c r="G26" s="33"/>
    </row>
    <row r="27" spans="2:7" x14ac:dyDescent="0.2">
      <c r="B27" s="33"/>
      <c r="C27" s="33"/>
      <c r="D27" s="33"/>
      <c r="E27" s="38"/>
      <c r="F27" s="33"/>
      <c r="G27" s="33"/>
    </row>
    <row r="28" spans="2:7" x14ac:dyDescent="0.2">
      <c r="B28" s="33"/>
      <c r="C28" s="33"/>
      <c r="D28" s="33"/>
      <c r="E28" s="38"/>
      <c r="F28" s="33"/>
      <c r="G28" s="33"/>
    </row>
    <row r="29" spans="2:7" x14ac:dyDescent="0.2">
      <c r="B29" s="33"/>
      <c r="C29" s="33"/>
      <c r="D29" s="33"/>
      <c r="E29" s="38"/>
      <c r="F29" s="33"/>
      <c r="G29" s="33"/>
    </row>
    <row r="30" spans="2:7" x14ac:dyDescent="0.2">
      <c r="B30" s="33"/>
      <c r="C30" s="33"/>
      <c r="D30" s="33"/>
      <c r="E30" s="38"/>
      <c r="F30" s="33"/>
      <c r="G30" s="33"/>
    </row>
    <row r="31" spans="2:7" x14ac:dyDescent="0.2">
      <c r="B31" s="33"/>
      <c r="C31" s="33"/>
      <c r="D31" s="33"/>
      <c r="E31" s="38"/>
      <c r="F31" s="33"/>
      <c r="G31" s="33"/>
    </row>
    <row r="32" spans="2:7" x14ac:dyDescent="0.2">
      <c r="B32" s="33"/>
      <c r="C32" s="33"/>
      <c r="D32" s="33"/>
      <c r="E32" s="38"/>
      <c r="F32" s="33"/>
      <c r="G32" s="33"/>
    </row>
    <row r="33" spans="2:7" x14ac:dyDescent="0.2">
      <c r="B33" s="33"/>
      <c r="C33" s="33"/>
      <c r="D33" s="33"/>
      <c r="E33" s="38"/>
      <c r="F33" s="33"/>
      <c r="G33" s="33"/>
    </row>
    <row r="34" spans="2:7" x14ac:dyDescent="0.2">
      <c r="B34" s="33"/>
      <c r="C34" s="33"/>
      <c r="D34" s="33"/>
      <c r="E34" s="38"/>
      <c r="F34" s="33"/>
      <c r="G34" s="33"/>
    </row>
  </sheetData>
  <sheetProtection formatCells="0" formatColumns="0" formatRows="0"/>
  <mergeCells count="1">
    <mergeCell ref="B2:G2"/>
  </mergeCells>
  <dataValidations count="1">
    <dataValidation type="list" allowBlank="1" showInputMessage="1" sqref="B20:B24">
      <formula1>lSFK</formula1>
    </dataValidation>
  </dataValidations>
  <pageMargins left="0.25" right="0.25" top="0.75" bottom="0.75" header="0.3" footer="0.3"/>
  <pageSetup paperSize="9"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3:B7"/>
  <sheetViews>
    <sheetView workbookViewId="0">
      <selection activeCell="C9" sqref="C9"/>
    </sheetView>
  </sheetViews>
  <sheetFormatPr defaultColWidth="11.42578125" defaultRowHeight="12" x14ac:dyDescent="0.2"/>
  <cols>
    <col min="1" max="1" width="11.42578125" style="11"/>
    <col min="2" max="2" width="17.5703125" style="11" customWidth="1"/>
    <col min="3" max="16384" width="11.42578125" style="11"/>
  </cols>
  <sheetData>
    <row r="3" spans="2:2" x14ac:dyDescent="0.2">
      <c r="B3" s="11" t="s">
        <v>0</v>
      </c>
    </row>
    <row r="4" spans="2:2" x14ac:dyDescent="0.2">
      <c r="B4" s="11" t="s">
        <v>69</v>
      </c>
    </row>
    <row r="5" spans="2:2" x14ac:dyDescent="0.2">
      <c r="B5" s="11" t="s">
        <v>71</v>
      </c>
    </row>
    <row r="6" spans="2:2" x14ac:dyDescent="0.2">
      <c r="B6" s="11" t="s">
        <v>68</v>
      </c>
    </row>
    <row r="7" spans="2:2" x14ac:dyDescent="0.2">
      <c r="B7" s="11" t="s">
        <v>70</v>
      </c>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Price schedule</vt:lpstr>
      <vt:lpstr>List of key experts</vt:lpstr>
      <vt:lpstr>Listen</vt:lpstr>
      <vt:lpstr>Ersatzspalten</vt:lpstr>
      <vt:lpstr>Erstattungsart</vt:lpstr>
      <vt:lpstr>lSFK</vt:lpstr>
      <vt:lpstr>'Price schedule'!Print_Area</vt:lpstr>
      <vt:lpstr>'Price schedule'!Print_Titles</vt:lpstr>
      <vt:lpstr>VENr</vt:lpstr>
      <vt:lpstr>VEspalten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Preisblatt-en, 29.07.2020</dc:title>
  <dc:creator>Nadine Feisel</dc:creator>
  <cp:lastModifiedBy>Tamar Khurtsilava</cp:lastModifiedBy>
  <cp:lastPrinted>2022-08-02T08:46:05Z</cp:lastPrinted>
  <dcterms:created xsi:type="dcterms:W3CDTF">2020-06-06T12:03:03Z</dcterms:created>
  <dcterms:modified xsi:type="dcterms:W3CDTF">2022-08-02T10:56:45Z</dcterms:modified>
</cp:coreProperties>
</file>